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Financijski izvještaji/Financijski izvještaji 2026/II. kvartal/Financijski plan 1.-6.2025/"/>
    </mc:Choice>
  </mc:AlternateContent>
  <xr:revisionPtr revIDLastSave="270" documentId="11_77F0610E6B70E7F7B3304FF48F7E57598F39BDD9" xr6:coauthVersionLast="47" xr6:coauthVersionMax="47" xr10:uidLastSave="{A8305F70-152D-4277-99B1-70013805D637}"/>
  <bookViews>
    <workbookView xWindow="-120" yWindow="-120" windowWidth="29040" windowHeight="15720" activeTab="4" xr2:uid="{00000000-000D-0000-FFFF-FFFF00000000}"/>
  </bookViews>
  <sheets>
    <sheet name="Opći dio" sheetId="3" r:id="rId1"/>
    <sheet name="Rashodi prema izvorima financir" sheetId="6" r:id="rId2"/>
    <sheet name="Račun prihoda i rashoda" sheetId="4" r:id="rId3"/>
    <sheet name="Rashodi prema funkcijskoj" sheetId="5" r:id="rId4"/>
    <sheet name="posebni dio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5" i="4" l="1"/>
  <c r="F17" i="3"/>
  <c r="D63" i="1"/>
  <c r="K36" i="4"/>
  <c r="K21" i="4"/>
  <c r="K15" i="4"/>
  <c r="K16" i="4"/>
  <c r="J51" i="4"/>
  <c r="J41" i="4" s="1"/>
  <c r="J40" i="4" s="1"/>
  <c r="J42" i="4"/>
  <c r="K103" i="4"/>
  <c r="K104" i="4"/>
  <c r="L83" i="4"/>
  <c r="L84" i="4"/>
  <c r="K83" i="4"/>
  <c r="K85" i="4"/>
  <c r="K86" i="4"/>
  <c r="K87" i="4"/>
  <c r="K79" i="4"/>
  <c r="K78" i="4"/>
  <c r="F7" i="5"/>
  <c r="F6" i="5"/>
  <c r="E6" i="5"/>
  <c r="F14" i="6"/>
  <c r="F11" i="6"/>
  <c r="E16" i="3"/>
  <c r="G101" i="1"/>
  <c r="D16" i="1"/>
  <c r="F23" i="6"/>
  <c r="G25" i="6"/>
  <c r="F25" i="6"/>
  <c r="G100" i="4" l="1"/>
  <c r="G93" i="4" s="1"/>
  <c r="G89" i="4"/>
  <c r="G81" i="4"/>
  <c r="G73" i="4"/>
  <c r="G63" i="4"/>
  <c r="G56" i="4"/>
  <c r="G51" i="4" s="1"/>
  <c r="G41" i="4" s="1"/>
  <c r="G40" i="4" s="1"/>
  <c r="G52" i="4"/>
  <c r="G43" i="4"/>
  <c r="G42" i="4"/>
  <c r="G140" i="1"/>
  <c r="F5" i="5"/>
  <c r="G5" i="5"/>
  <c r="I40" i="4"/>
  <c r="H40" i="4"/>
  <c r="I41" i="4"/>
  <c r="H41" i="4"/>
  <c r="I93" i="4"/>
  <c r="H93" i="4"/>
  <c r="I51" i="4"/>
  <c r="H51" i="4"/>
  <c r="I42" i="4"/>
  <c r="H42" i="4"/>
  <c r="I89" i="4"/>
  <c r="H89" i="4"/>
  <c r="I81" i="4"/>
  <c r="H81" i="4"/>
  <c r="I73" i="4"/>
  <c r="H73" i="4"/>
  <c r="I63" i="4"/>
  <c r="H63" i="4"/>
  <c r="I56" i="4"/>
  <c r="H56" i="4"/>
  <c r="I52" i="4"/>
  <c r="H52" i="4"/>
  <c r="I11" i="4"/>
  <c r="H11" i="4"/>
  <c r="D17" i="6"/>
  <c r="C17" i="6"/>
  <c r="C5" i="6"/>
  <c r="D5" i="6"/>
  <c r="G162" i="1"/>
  <c r="G153" i="1"/>
  <c r="D83" i="1"/>
  <c r="D62" i="1"/>
  <c r="D19" i="1"/>
  <c r="D17" i="1"/>
  <c r="K23" i="4"/>
  <c r="K22" i="4"/>
  <c r="K73" i="4"/>
  <c r="K75" i="4"/>
  <c r="K10" i="4" l="1"/>
  <c r="L10" i="4"/>
  <c r="L100" i="4"/>
  <c r="L101" i="4"/>
  <c r="L102" i="4"/>
  <c r="L105" i="4"/>
  <c r="L106" i="4"/>
  <c r="L107" i="4"/>
  <c r="L93" i="4"/>
  <c r="K100" i="4"/>
  <c r="K101" i="4"/>
  <c r="K102" i="4"/>
  <c r="K93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7" i="4"/>
  <c r="L78" i="4"/>
  <c r="L79" i="4"/>
  <c r="L80" i="4"/>
  <c r="L81" i="4"/>
  <c r="L82" i="4"/>
  <c r="L88" i="4"/>
  <c r="L89" i="4"/>
  <c r="L90" i="4"/>
  <c r="L9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6" i="4"/>
  <c r="K67" i="4"/>
  <c r="K68" i="4"/>
  <c r="K69" i="4"/>
  <c r="K70" i="4"/>
  <c r="K71" i="4"/>
  <c r="K72" i="4"/>
  <c r="K76" i="4"/>
  <c r="K77" i="4"/>
  <c r="K80" i="4"/>
  <c r="K81" i="4"/>
  <c r="K82" i="4"/>
  <c r="K88" i="4"/>
  <c r="K89" i="4"/>
  <c r="K90" i="4"/>
  <c r="K91" i="4"/>
  <c r="K41" i="4"/>
  <c r="L15" i="4"/>
  <c r="L16" i="4"/>
  <c r="L17" i="4"/>
  <c r="L18" i="4"/>
  <c r="L25" i="4"/>
  <c r="L26" i="4"/>
  <c r="L27" i="4"/>
  <c r="L28" i="4"/>
  <c r="L29" i="4"/>
  <c r="L30" i="4"/>
  <c r="L33" i="4"/>
  <c r="L34" i="4"/>
  <c r="L35" i="4"/>
  <c r="K12" i="4"/>
  <c r="K13" i="4"/>
  <c r="K14" i="4"/>
  <c r="K17" i="4"/>
  <c r="K18" i="4"/>
  <c r="K20" i="4"/>
  <c r="K25" i="4"/>
  <c r="K26" i="4"/>
  <c r="K27" i="4"/>
  <c r="K28" i="4"/>
  <c r="K29" i="4"/>
  <c r="K30" i="4"/>
  <c r="K31" i="4"/>
  <c r="K32" i="4"/>
  <c r="K33" i="4"/>
  <c r="K34" i="4"/>
  <c r="K35" i="4"/>
  <c r="L11" i="4"/>
  <c r="K11" i="4"/>
  <c r="L40" i="4" l="1"/>
  <c r="K40" i="4"/>
  <c r="L41" i="4"/>
  <c r="F28" i="6" l="1"/>
  <c r="F16" i="6"/>
  <c r="G26" i="6"/>
  <c r="F26" i="6"/>
  <c r="G23" i="6"/>
  <c r="F21" i="6"/>
  <c r="G21" i="6"/>
  <c r="G19" i="6"/>
  <c r="F19" i="6"/>
  <c r="G17" i="6"/>
  <c r="F17" i="6"/>
  <c r="F13" i="6"/>
  <c r="G13" i="6"/>
  <c r="G9" i="6"/>
  <c r="F9" i="6"/>
  <c r="F7" i="6"/>
  <c r="F5" i="6"/>
  <c r="G11" i="6"/>
  <c r="G7" i="6"/>
  <c r="G5" i="6"/>
  <c r="F29" i="3" l="1"/>
  <c r="D114" i="1" l="1"/>
  <c r="G155" i="1"/>
  <c r="D155" i="1"/>
  <c r="D157" i="1"/>
  <c r="D159" i="1"/>
  <c r="G128" i="1"/>
  <c r="G112" i="1"/>
  <c r="D112" i="1"/>
  <c r="D111" i="1"/>
  <c r="G108" i="1"/>
  <c r="D109" i="1"/>
  <c r="D108" i="1"/>
  <c r="G106" i="1"/>
  <c r="G104" i="1"/>
  <c r="D106" i="1"/>
  <c r="D104" i="1"/>
  <c r="G102" i="1"/>
  <c r="G99" i="1"/>
  <c r="G98" i="1"/>
  <c r="D102" i="1"/>
  <c r="D100" i="1"/>
  <c r="D99" i="1"/>
  <c r="D98" i="1"/>
  <c r="G96" i="1"/>
  <c r="G95" i="1"/>
  <c r="G94" i="1"/>
  <c r="G93" i="1"/>
  <c r="G91" i="1"/>
  <c r="G90" i="1"/>
  <c r="G89" i="1"/>
  <c r="G88" i="1"/>
  <c r="D88" i="1"/>
  <c r="D89" i="1"/>
  <c r="D90" i="1"/>
  <c r="D91" i="1"/>
  <c r="D93" i="1"/>
  <c r="D94" i="1"/>
  <c r="D95" i="1"/>
  <c r="D96" i="1"/>
  <c r="G86" i="1"/>
  <c r="G85" i="1"/>
  <c r="G84" i="1"/>
  <c r="G83" i="1"/>
  <c r="G82" i="1"/>
  <c r="D86" i="1"/>
  <c r="D85" i="1"/>
  <c r="D84" i="1"/>
  <c r="D82" i="1"/>
  <c r="D81" i="1"/>
  <c r="G79" i="1"/>
  <c r="G78" i="1"/>
  <c r="D78" i="1"/>
  <c r="G62" i="1"/>
  <c r="G51" i="1"/>
  <c r="D50" i="1"/>
  <c r="D51" i="1"/>
  <c r="G50" i="1"/>
  <c r="G48" i="1"/>
  <c r="G47" i="1"/>
  <c r="D47" i="1"/>
  <c r="G43" i="1"/>
  <c r="G45" i="1"/>
  <c r="D45" i="1"/>
  <c r="D43" i="1"/>
  <c r="D42" i="1"/>
  <c r="G42" i="1"/>
  <c r="D32" i="1"/>
  <c r="D33" i="1"/>
  <c r="D34" i="1"/>
  <c r="D35" i="1"/>
  <c r="D36" i="1"/>
  <c r="D37" i="1"/>
  <c r="D38" i="1"/>
  <c r="D40" i="1"/>
  <c r="G40" i="1"/>
  <c r="G38" i="1"/>
  <c r="G37" i="1"/>
  <c r="G36" i="1"/>
  <c r="G35" i="1"/>
  <c r="G34" i="1"/>
  <c r="G33" i="1"/>
  <c r="G32" i="1"/>
  <c r="G27" i="1"/>
  <c r="G25" i="1"/>
  <c r="G26" i="1"/>
  <c r="G28" i="1"/>
  <c r="G29" i="1"/>
  <c r="G30" i="1"/>
  <c r="D21" i="1"/>
  <c r="D23" i="1"/>
  <c r="D22" i="1"/>
  <c r="G22" i="1"/>
  <c r="G23" i="1"/>
  <c r="G21" i="1"/>
  <c r="G19" i="1"/>
  <c r="G17" i="1"/>
  <c r="G13" i="1"/>
  <c r="G14" i="1"/>
  <c r="G15" i="1"/>
  <c r="D13" i="1"/>
  <c r="D14" i="1"/>
  <c r="D15" i="1"/>
  <c r="G12" i="1" l="1"/>
  <c r="E17" i="3" l="1"/>
  <c r="G15" i="3"/>
  <c r="F15" i="3"/>
  <c r="G14" i="3"/>
  <c r="F14" i="3"/>
  <c r="G12" i="3"/>
  <c r="F12" i="3"/>
  <c r="F16" i="3" l="1"/>
  <c r="G16" i="3"/>
  <c r="G13" i="3"/>
  <c r="F13" i="3"/>
  <c r="D115" i="1" l="1"/>
  <c r="D75" i="1"/>
  <c r="D76" i="1"/>
  <c r="D77" i="1"/>
  <c r="D80" i="1"/>
  <c r="D87" i="1"/>
  <c r="D97" i="1"/>
  <c r="D103" i="1"/>
  <c r="D107" i="1"/>
  <c r="D55" i="1"/>
  <c r="D49" i="1"/>
  <c r="D54" i="1"/>
  <c r="D53" i="1"/>
  <c r="D41" i="1"/>
  <c r="D31" i="1"/>
  <c r="D20" i="1"/>
  <c r="D18" i="1"/>
  <c r="D12" i="1"/>
  <c r="G16" i="1" l="1"/>
  <c r="G18" i="1"/>
  <c r="G20" i="1"/>
  <c r="G24" i="1"/>
  <c r="G31" i="1"/>
  <c r="G41" i="1"/>
  <c r="G46" i="1"/>
  <c r="G49" i="1"/>
  <c r="G76" i="1"/>
  <c r="G115" i="1"/>
  <c r="G75" i="1"/>
  <c r="G77" i="1"/>
  <c r="G80" i="1"/>
  <c r="G87" i="1"/>
  <c r="G97" i="1"/>
  <c r="G103" i="1"/>
  <c r="G107" i="1"/>
  <c r="G74" i="1"/>
  <c r="G154" i="1"/>
  <c r="G163" i="1"/>
  <c r="G177" i="1"/>
  <c r="G178" i="1"/>
  <c r="G175" i="1"/>
  <c r="G114" i="1" l="1"/>
  <c r="D154" i="1" l="1"/>
  <c r="D163" i="1"/>
  <c r="D151" i="1"/>
  <c r="D74" i="1"/>
  <c r="G54" i="1" l="1"/>
  <c r="G53" i="1"/>
  <c r="G55" i="1" l="1"/>
</calcChain>
</file>

<file path=xl/sharedStrings.xml><?xml version="1.0" encoding="utf-8"?>
<sst xmlns="http://schemas.openxmlformats.org/spreadsheetml/2006/main" count="418" uniqueCount="255">
  <si>
    <t>Podskupina iz Računskog plana</t>
  </si>
  <si>
    <t>Opis</t>
  </si>
  <si>
    <t>Izvorni plan</t>
  </si>
  <si>
    <t>Izmjene plana</t>
  </si>
  <si>
    <t>Tekući plan</t>
  </si>
  <si>
    <t>Izvršenje za izvještajno razdoblje</t>
  </si>
  <si>
    <t>Plaće</t>
  </si>
  <si>
    <t>Ostali rashodi za zaposlene</t>
  </si>
  <si>
    <t>Doprinosi na plaće</t>
  </si>
  <si>
    <t>Naknade troškova zaposlenima (ne uključuju naknade za prijevoz na posao)</t>
  </si>
  <si>
    <t>Rashodi za materijal i energiju</t>
  </si>
  <si>
    <t>Rashodi za usluge</t>
  </si>
  <si>
    <t>Ostali nespomenuti rashodi poslovanja</t>
  </si>
  <si>
    <t>Ostali financijski rashodi</t>
  </si>
  <si>
    <t>Ostale naknade građanima i kućanstvima iz proračuna</t>
  </si>
  <si>
    <t>Izvor 11 - Opći prihodi i primici (proračunska sredstva, riznica)</t>
  </si>
  <si>
    <t xml:space="preserve"> u kunama (bez lp.)</t>
  </si>
  <si>
    <t>Izvor financiranja:</t>
  </si>
  <si>
    <t>Aktivnost:</t>
  </si>
  <si>
    <t xml:space="preserve">Naknade troškova zaposlenima </t>
  </si>
  <si>
    <t>Izvor 31- vlastita sredstva</t>
  </si>
  <si>
    <r>
      <rPr>
        <b/>
        <sz val="11"/>
        <color theme="1"/>
        <rFont val="Times New Roman"/>
        <family val="1"/>
        <charset val="238"/>
      </rPr>
      <t xml:space="preserve">A 790010 - </t>
    </r>
    <r>
      <rPr>
        <b/>
        <sz val="8"/>
        <color theme="1"/>
        <rFont val="Times New Roman"/>
        <family val="1"/>
        <charset val="238"/>
      </rPr>
      <t>Skrb o osobama s tjelesnim, intelekt. i osjetilnim oštećenjima (ostali izvori finan.)</t>
    </r>
  </si>
  <si>
    <t>Postrojenja i oprema</t>
  </si>
  <si>
    <t>Vlastita sredstva se mogu izvršavati iznad plana, odnosno do visine naplaćenih prihoda.</t>
  </si>
  <si>
    <t>Rashodi za zaposlene</t>
  </si>
  <si>
    <t>Materijalni rashodi, financijski rahodi i naknade</t>
  </si>
  <si>
    <t>32+34+37</t>
  </si>
  <si>
    <t>Izvor 43- prihodi za posebne namjene (participacije)</t>
  </si>
  <si>
    <t>A 734914 - Skrb o osobama s tjel. i intel. oštećenjima</t>
  </si>
  <si>
    <t>Prihodi od posebnih namjena se mogu izvršavati iznad plana, odnosno do visine naplaćenih prihoda.</t>
  </si>
  <si>
    <t>rashodi</t>
  </si>
  <si>
    <t>Rashodi</t>
  </si>
  <si>
    <t>rashodi poslovanja</t>
  </si>
  <si>
    <t>rashodi za nabavu nefinancijske imovine</t>
  </si>
  <si>
    <t>Izvor 52- pomoći</t>
  </si>
  <si>
    <t>Pomoći prorač.koris.iz prorač.koji im nije nadležan</t>
  </si>
  <si>
    <t>Prijenosi između proračunskih korisnika istog proračuna</t>
  </si>
  <si>
    <t>Rashode za zaposlene (311,312,313) planira nadležno Ministarstvo. Centar u trenutku izrade financijskog plana prema uputama planira plaće prema broju zaposlenih na određen dan, te ne smije povećavati broj zaposlenih. Novi radnici zapošljavaju se po posebnim suglasnostima nadležnog ministarstva neovisno o tada donesenom planu Centra. Također, svi ostali rashodi za zaposlene isplaćuju se temeljem TKU, zakona i ostalih važećih propisa odobrenih od ministarstva.</t>
  </si>
  <si>
    <t>DONOS</t>
  </si>
  <si>
    <t>ODNOS</t>
  </si>
  <si>
    <t>PRIHOD</t>
  </si>
  <si>
    <t>Izvor 53- inozemne pomoći</t>
  </si>
  <si>
    <t>Financijski rashodi</t>
  </si>
  <si>
    <t>Izvor 61- donacije</t>
  </si>
  <si>
    <t>Materijalni rashodi</t>
  </si>
  <si>
    <t>indeks (6/5*100)</t>
  </si>
  <si>
    <t>A. RAČUN PRIHODA I RASHODA</t>
  </si>
  <si>
    <t>Indeks 4./1. (5.)</t>
  </si>
  <si>
    <t>Indeks 4./3. (6.)</t>
  </si>
  <si>
    <t>3239 Ostale usluge</t>
  </si>
  <si>
    <t>,</t>
  </si>
  <si>
    <t>Nematerjalna imovina</t>
  </si>
  <si>
    <t xml:space="preserve"> u eurima</t>
  </si>
  <si>
    <t>II. POSEBNI DIO</t>
  </si>
  <si>
    <t xml:space="preserve">I. OPĆI DIO  </t>
  </si>
  <si>
    <t>Oznaka</t>
  </si>
  <si>
    <t>Izvorni plan -(2.)</t>
  </si>
  <si>
    <t>Tekući plan -(3.)</t>
  </si>
  <si>
    <t>6 Prihodi poslovanja</t>
  </si>
  <si>
    <t xml:space="preserve"> PRIHODI UKUPNO</t>
  </si>
  <si>
    <t>3 Rashodi poslovanja</t>
  </si>
  <si>
    <t>4 Rashodi za nabavu nefinancijske imovine</t>
  </si>
  <si>
    <t>RASHODI UKUPNO</t>
  </si>
  <si>
    <t>Razlika - višak/manjak</t>
  </si>
  <si>
    <t>B. RAČUN FINANCIRANJA</t>
  </si>
  <si>
    <t>Izvorni plan (2.)</t>
  </si>
  <si>
    <t>Tekući plan (3.)</t>
  </si>
  <si>
    <t>Neto zaduživanje/financiranje</t>
  </si>
  <si>
    <t>C. RASPOLOŽIVA SREDSTVA IZ PRETHODNE GODINE</t>
  </si>
  <si>
    <t>Višak/manjak iz prethodnih godina</t>
  </si>
  <si>
    <t>Višak/manjak+neto financiranje+raspoloživa sredstva iz prethodnih godina</t>
  </si>
  <si>
    <t>Plaće za redovan rad</t>
  </si>
  <si>
    <t>Plaće za prekovremeni rad</t>
  </si>
  <si>
    <t>Plaće za posebne uvjete rada</t>
  </si>
  <si>
    <t>indeks (7/6*100)</t>
  </si>
  <si>
    <t>Doprinosi za zdravstveno osiguranje</t>
  </si>
  <si>
    <t>Službena putovanja</t>
  </si>
  <si>
    <t>Naknade za prijevoz, za rad na terenu i odvojeni život</t>
  </si>
  <si>
    <t>Stručno usavršavanje zaposlenika</t>
  </si>
  <si>
    <t>Materijal i sirovine</t>
  </si>
  <si>
    <t>Službena, radna i zaštitna odjeća i obuća</t>
  </si>
  <si>
    <t>Energija</t>
  </si>
  <si>
    <t>Mat. Za tekuće i investicijsko održavanje</t>
  </si>
  <si>
    <t>Sitni inventar i auto gume</t>
  </si>
  <si>
    <t>Usluge telefona, pošte i prijevoza</t>
  </si>
  <si>
    <t xml:space="preserve"> Usluge tekućeg i inv. Održavanja</t>
  </si>
  <si>
    <t xml:space="preserve"> Usluge promidžbe i informiranja</t>
  </si>
  <si>
    <t xml:space="preserve"> Komunalne usluge</t>
  </si>
  <si>
    <t>Zakupnine i najamnine</t>
  </si>
  <si>
    <t xml:space="preserve"> Zdravstvene i veterinarske usluge</t>
  </si>
  <si>
    <t>Intelektualne i osobne usluge</t>
  </si>
  <si>
    <t>Računalne usluge</t>
  </si>
  <si>
    <t>Ostale nespomenute usluge</t>
  </si>
  <si>
    <t xml:space="preserve"> Naknade za rad predstavničkih i izvršnih tjela </t>
  </si>
  <si>
    <t xml:space="preserve"> Premije osiguranja</t>
  </si>
  <si>
    <t xml:space="preserve"> Ostali nespomenuti rashodi poslovanja</t>
  </si>
  <si>
    <t xml:space="preserve"> Bankarske usluge i usluge platnog prometa</t>
  </si>
  <si>
    <t>Zatezne kamate</t>
  </si>
  <si>
    <t>Naknade kućanstvima i građanima u novcu</t>
  </si>
  <si>
    <t>Naknade građanima i kućanstvima u naravi</t>
  </si>
  <si>
    <t>Prihodi</t>
  </si>
  <si>
    <t>Prihodi iz proračuna za financ. red. Djelatnosti prorač. Korisnika</t>
  </si>
  <si>
    <t>Premije osiguranja</t>
  </si>
  <si>
    <t>Reprezentacija</t>
  </si>
  <si>
    <t>Članarine</t>
  </si>
  <si>
    <t>Ostali nespomenuti fin. Rashodi</t>
  </si>
  <si>
    <t>Dodatna ulaganja na nefin. Imovini</t>
  </si>
  <si>
    <t>Računala i računalna oprema</t>
  </si>
  <si>
    <t>Oprema</t>
  </si>
  <si>
    <t>Dodatna ulaganja na nefin. imovini</t>
  </si>
  <si>
    <t>Prihodi po posebnim propisima</t>
  </si>
  <si>
    <t>Prijenosi između proračunskih korisnika istog proračuna temeljem EU sredstava</t>
  </si>
  <si>
    <t>Prihodi poslovanja</t>
  </si>
  <si>
    <t>Rashodi za materijal u energiju</t>
  </si>
  <si>
    <t>IZVJEŠTAJ O RASHODIMA PREMA FUNKCIJSKOJ KLASIFIKACIJI</t>
  </si>
  <si>
    <t>BROJČANA OZNAKA I NAZIV</t>
  </si>
  <si>
    <t>INDEKS</t>
  </si>
  <si>
    <t>INDEKS**</t>
  </si>
  <si>
    <t>6=5/2*100</t>
  </si>
  <si>
    <t>7=5/4*100</t>
  </si>
  <si>
    <t>UKUPNO RASHODI</t>
  </si>
  <si>
    <t>…</t>
  </si>
  <si>
    <t>10 Socijalna zaštita</t>
  </si>
  <si>
    <t>1012 Invaliditet</t>
  </si>
  <si>
    <t>IZVJEŠTAJ O PRIHODIMA I RASHODIMA PREMA IZVORIMA FINANCIRANJA</t>
  </si>
  <si>
    <t xml:space="preserve">UKUPNO PRIHODI </t>
  </si>
  <si>
    <t>1 Opći prihodi i primici</t>
  </si>
  <si>
    <t>11 Opći prihodi i primici</t>
  </si>
  <si>
    <t>3 Vlastiti prihodi</t>
  </si>
  <si>
    <t>31 Vlastiti prihodi</t>
  </si>
  <si>
    <t xml:space="preserve">   43 Prihodi za posebne namjene (participacije)</t>
  </si>
  <si>
    <t>4 Prihodi za posebne namjene (participacije)</t>
  </si>
  <si>
    <t>5 Pomoći</t>
  </si>
  <si>
    <t xml:space="preserve">   52  pomoći</t>
  </si>
  <si>
    <t xml:space="preserve">   53  inozemne pomoći</t>
  </si>
  <si>
    <t>6 Donacije</t>
  </si>
  <si>
    <t xml:space="preserve">   61  donacije</t>
  </si>
  <si>
    <t>I. OPĆI DIO</t>
  </si>
  <si>
    <t xml:space="preserve"> RAČUN PRIHODA I RASHODA </t>
  </si>
  <si>
    <t xml:space="preserve">IZVJEŠTAJ O PRIHODIMA I RASHODIMA PREMA EKONOMSKOJ KLASIFIKACIJI </t>
  </si>
  <si>
    <t>UKUPNO PRIHODI</t>
  </si>
  <si>
    <t>PRIHODI PO POSEBNIM PROPISIMA</t>
  </si>
  <si>
    <t>PRIHODI OD ADMINISTRATIVNIH PRISTOJBI</t>
  </si>
  <si>
    <t xml:space="preserve"> Kamate na depozite po viđenju</t>
  </si>
  <si>
    <t>PRIHODI POSLOVANJA</t>
  </si>
  <si>
    <t>POTPORE</t>
  </si>
  <si>
    <t>POTPORE MEĐUNARODNIH ORGANIZACIJA</t>
  </si>
  <si>
    <t xml:space="preserve"> Tekuće pomoći od institucija EU</t>
  </si>
  <si>
    <t>POMOĆI PRORAČ. KORISNIKA IZ KOJEG PRORAČ. KOJI IM NIJE NADLEŽAN</t>
  </si>
  <si>
    <t xml:space="preserve"> Tekuće pomoći iz proračuna koji im nije nadležan</t>
  </si>
  <si>
    <t>PRIJENOSI IZMEĐU PRORAČUNSKIH KORISNIKA ISTOG PRORAČUNA</t>
  </si>
  <si>
    <t xml:space="preserve"> Tekući prijenosi između korisnika istog proračuna</t>
  </si>
  <si>
    <t>Tekući prijenosi između korisnika istog proračuna temeljem EU sredstava</t>
  </si>
  <si>
    <t>PRIHODI OD IMOVINE</t>
  </si>
  <si>
    <t>PRIHODI OD FINANCIJSKE IMOVINE</t>
  </si>
  <si>
    <t>Ostali nespomenuti prihodi</t>
  </si>
  <si>
    <t>OSTALI PRIHODI</t>
  </si>
  <si>
    <t>VLASTITI PRIHODI</t>
  </si>
  <si>
    <t xml:space="preserve"> Prihodi od pruženih usluga</t>
  </si>
  <si>
    <t xml:space="preserve"> DONACIJE</t>
  </si>
  <si>
    <t xml:space="preserve"> Tekuće donacije</t>
  </si>
  <si>
    <t>PRIHODI IZ PRORAČUNA</t>
  </si>
  <si>
    <t xml:space="preserve">PRIHODI IZ PRORAČUNA ZA FINANCIRANJE REDOVNE DJELATNOSTI </t>
  </si>
  <si>
    <t xml:space="preserve"> Prihodi za financiranje rashoda poslovanje</t>
  </si>
  <si>
    <t xml:space="preserve"> Prihodi za financiranje nabave nefinancijske imovine</t>
  </si>
  <si>
    <t>RASHODI POSLOVANJA</t>
  </si>
  <si>
    <t xml:space="preserve"> RASHODI ZA ZAPOSLENE</t>
  </si>
  <si>
    <t>PLAĆE</t>
  </si>
  <si>
    <t xml:space="preserve"> Plaće za redovan rad</t>
  </si>
  <si>
    <t>Plaće za posebe uvjete rada</t>
  </si>
  <si>
    <t>OSTALI RASHODI ZA ZAPOSLENE</t>
  </si>
  <si>
    <t xml:space="preserve"> Ostali rashodi za zaposlene</t>
  </si>
  <si>
    <t xml:space="preserve"> DOPRINOSI NA PLAĆE</t>
  </si>
  <si>
    <t xml:space="preserve"> Doprinosi za zdravstveno odiguranje</t>
  </si>
  <si>
    <t>MATERIJALNI RASHODI</t>
  </si>
  <si>
    <t>NAKNADE TROŠKOVA ZAPOSLENIMA</t>
  </si>
  <si>
    <t xml:space="preserve"> Službena putovanja</t>
  </si>
  <si>
    <t>Naknade za prijevoz, rad na terenu</t>
  </si>
  <si>
    <t xml:space="preserve"> Stručno usavršavanje</t>
  </si>
  <si>
    <t xml:space="preserve"> Uredski materijal i ostali mat. Rashodi</t>
  </si>
  <si>
    <t xml:space="preserve"> RASHODI ZA MATERIJAL I ENERGIJU</t>
  </si>
  <si>
    <t xml:space="preserve"> Mat. I djelovi za tekuće i inv. Održavanje</t>
  </si>
  <si>
    <t xml:space="preserve"> Službena, radna i zaštitna odjeća</t>
  </si>
  <si>
    <t xml:space="preserve"> RASHODI ZA USLUGE</t>
  </si>
  <si>
    <t xml:space="preserve"> Usluge telefona, pošte i prijevoza</t>
  </si>
  <si>
    <t>Usluge promidžbe i informiranja</t>
  </si>
  <si>
    <t xml:space="preserve"> Zakupnine i najamnine</t>
  </si>
  <si>
    <t>Zdravstvene i veterinarske usluge</t>
  </si>
  <si>
    <t xml:space="preserve"> Intelektualne i osobne usluge</t>
  </si>
  <si>
    <t xml:space="preserve"> Računalne usluge</t>
  </si>
  <si>
    <t xml:space="preserve"> Ostale usluge</t>
  </si>
  <si>
    <t xml:space="preserve"> OSTALI NESPOMENUTI RASHODI POSLOVANJA</t>
  </si>
  <si>
    <t xml:space="preserve">Naknade za rad predstavničkih i izvršnih tjela </t>
  </si>
  <si>
    <t xml:space="preserve"> Reprezentacija</t>
  </si>
  <si>
    <t xml:space="preserve"> Članarine</t>
  </si>
  <si>
    <t xml:space="preserve"> Pristojbe i naknade</t>
  </si>
  <si>
    <t>FINANCIJSKI RASHODI</t>
  </si>
  <si>
    <t>OSTALI FINANCIJSKI RASHODI</t>
  </si>
  <si>
    <t>Bankarske usluge i usluge platnog prometa</t>
  </si>
  <si>
    <t>Ostali nespomenuti financijski rashodi</t>
  </si>
  <si>
    <t xml:space="preserve"> POMOĆI DANE U INOZ. I UNUTAR OPĆEG PRORAČUNA</t>
  </si>
  <si>
    <t>PRIJENOSI IZMEĐU PRORAČ. KORISNIKA</t>
  </si>
  <si>
    <t>Tekući prijenosi između prorač. Korisnika istog proračuna</t>
  </si>
  <si>
    <t xml:space="preserve"> NAKNADE GRAĐANIMA I KUĆANSTVIMA NA TEMELJU OSIGURANJA I DR. NAKNADE</t>
  </si>
  <si>
    <t xml:space="preserve"> OSTALE NAKNADE GAĐANIMA I KUĆANSTVIMA IZ PRORAČUNA</t>
  </si>
  <si>
    <t xml:space="preserve"> Naknade građanima i kućanstvima u naravi</t>
  </si>
  <si>
    <t>RASHODI ZA NABAVU NEFINACIJSKE IMOVINE</t>
  </si>
  <si>
    <t xml:space="preserve"> RASHODI ZA NABAVU NEPRIZVEDENE IMOVINE</t>
  </si>
  <si>
    <t xml:space="preserve"> NEMATERIJALNA IMOVINA</t>
  </si>
  <si>
    <t>Licence</t>
  </si>
  <si>
    <t xml:space="preserve"> RASHODI ZA NABAVU PROIZVEDENE DUGOTRAJNE IMOVINE</t>
  </si>
  <si>
    <t>POSTROJENJA I OPREMA</t>
  </si>
  <si>
    <t>Uredska oprema i namještaj</t>
  </si>
  <si>
    <t xml:space="preserve"> Uređaji, strojevi i oprema za ostale namjene</t>
  </si>
  <si>
    <t xml:space="preserve"> PRIJEVOZNA SREDSTVA</t>
  </si>
  <si>
    <t xml:space="preserve"> Prijevozna sredstva u cestovnom prometu</t>
  </si>
  <si>
    <t xml:space="preserve"> RASHODI ZA DODATNA ULAGANJA NA NEFINANCIJSKOJ IMOVINI</t>
  </si>
  <si>
    <t>DODATNA ULAGANJA NA GRAĐEVINSKIM OBJEKTIMA</t>
  </si>
  <si>
    <t xml:space="preserve"> Dodatna ulaganja na građevinskim objektima</t>
  </si>
  <si>
    <t>Ravnateljica Centra:</t>
  </si>
  <si>
    <t>Ivana Rotim,prof.def.</t>
  </si>
  <si>
    <t xml:space="preserve">OSTVARENJE/ IZVRŠENJE 
1.-6.2024. </t>
  </si>
  <si>
    <t>GRAĐEVINSKI OBJEKTI</t>
  </si>
  <si>
    <t>Poslovni objekti</t>
  </si>
  <si>
    <t>K 790009 - Skrb o osobama s tjel. i intel. oštećenjima</t>
  </si>
  <si>
    <t>IZVORNI PLAN ILI REBALANS 2025.*</t>
  </si>
  <si>
    <t xml:space="preserve">OSTVARENJE/ IZVRŠENJE 
1.-6.2025. </t>
  </si>
  <si>
    <t>1 Opći rashodi</t>
  </si>
  <si>
    <t>11 Opći rashodi</t>
  </si>
  <si>
    <t>31 Vlastiti rashodi</t>
  </si>
  <si>
    <t>4 Rashodi od posebnih namjena (participacije)</t>
  </si>
  <si>
    <t>Kapitalni prijenosi između proračunskih korisnika istog proračuna</t>
  </si>
  <si>
    <t>Prihodi od nefinancijske imovine</t>
  </si>
  <si>
    <t>Pristojbe i naknade</t>
  </si>
  <si>
    <t>Prijevozna sredstva</t>
  </si>
  <si>
    <t>Doprinosi za ZO</t>
  </si>
  <si>
    <t>Kapitalni prijenosi između proračunskih korisnika</t>
  </si>
  <si>
    <t xml:space="preserve"> IZVRŠENJE 
1.-6.2025. </t>
  </si>
  <si>
    <t>POLUGODIŠNJI  IZVJEŠTAJ O IZVRŠENJU FINANCIJSKOG PLANA ZA 2026. GODINU</t>
  </si>
  <si>
    <t>Zagreb, 16.7.2026.</t>
  </si>
  <si>
    <t>Ostvarenje/Izvršenje 2025. (1)</t>
  </si>
  <si>
    <t>Ostvarenje/Izvršenje  2026.(4.)</t>
  </si>
  <si>
    <t>Polugodišnji Financijski plan Centra za odgoj i obrazovanje Vinko Bek za 2026. godinu ostvaren je kako slijedi:</t>
  </si>
  <si>
    <t>Ostvarenje/Izvršenje 2025. GOD.(1)</t>
  </si>
  <si>
    <t>IZVORNI PLAN ILI REBALANS 2026.*</t>
  </si>
  <si>
    <t>TEKUĆI PLAN 2026.*</t>
  </si>
  <si>
    <t xml:space="preserve">OSTVARENJE/ IZVRŠENJE 
1.-6.2026. </t>
  </si>
  <si>
    <t xml:space="preserve"> IZVRŠENJE 
1.-6.2026. </t>
  </si>
  <si>
    <t>Polugodišnji izvještaj o izvršenju financijskog plana 2026.prema programskoj i ekonomskoj klasifikaciji te izvorima financiranja Centra za odgoj i obrazovanje Vinko Bek</t>
  </si>
  <si>
    <t>Pristojbe</t>
  </si>
  <si>
    <t>Naknade troškova zaposlenima</t>
  </si>
  <si>
    <t>Prihodi iz proračuna za financ. Nabavu nefin. Imovine</t>
  </si>
  <si>
    <r>
      <t xml:space="preserve">Planirani prihodi od participacija za 2023. iznose 6250,00 eura, a ostvareni iznose </t>
    </r>
    <r>
      <rPr>
        <b/>
        <sz val="11"/>
        <color theme="1"/>
        <rFont val="Times New Roman"/>
        <family val="1"/>
        <charset val="238"/>
      </rPr>
      <t>1379,64 euro</t>
    </r>
    <r>
      <rPr>
        <sz val="11"/>
        <color theme="1"/>
        <rFont val="Times New Roman"/>
        <family val="1"/>
        <charset val="238"/>
      </rPr>
      <t xml:space="preserve">. </t>
    </r>
  </si>
  <si>
    <t>Ur. Broj: 251-269-04/01-26-1</t>
  </si>
  <si>
    <t>Klasa: 400-01/26-01/6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</si>
</sst>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10"/>
      <name val="Calibri"/>
      <family val="2"/>
      <charset val="238"/>
      <scheme val="minor"/>
    </font>
    <font>
      <b/>
      <sz val="8"/>
      <color rgb="FF00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Verdana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300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/>
    <xf numFmtId="3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3" fontId="2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 vertical="center" wrapText="1"/>
    </xf>
    <xf numFmtId="0" fontId="5" fillId="2" borderId="0" xfId="0" applyFont="1" applyFill="1" applyAlignment="1"/>
    <xf numFmtId="0" fontId="1" fillId="2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2" fontId="7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3" fontId="5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vertical="center" wrapText="1"/>
    </xf>
    <xf numFmtId="3" fontId="16" fillId="0" borderId="5" xfId="0" applyNumberFormat="1" applyFont="1" applyFill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12" fillId="0" borderId="0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17" fillId="0" borderId="0" xfId="0" applyFont="1"/>
    <xf numFmtId="0" fontId="1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indent="1"/>
    </xf>
    <xf numFmtId="0" fontId="21" fillId="0" borderId="11" xfId="0" applyFont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left" wrapText="1"/>
    </xf>
    <xf numFmtId="4" fontId="22" fillId="3" borderId="12" xfId="0" applyNumberFormat="1" applyFont="1" applyFill="1" applyBorder="1" applyAlignment="1">
      <alignment horizontal="right" wrapText="1" indent="1"/>
    </xf>
    <xf numFmtId="4" fontId="23" fillId="3" borderId="12" xfId="0" applyNumberFormat="1" applyFont="1" applyFill="1" applyBorder="1" applyAlignment="1">
      <alignment horizontal="right" wrapText="1" indent="1"/>
    </xf>
    <xf numFmtId="4" fontId="22" fillId="3" borderId="12" xfId="0" applyNumberFormat="1" applyFont="1" applyFill="1" applyBorder="1" applyAlignment="1">
      <alignment horizontal="left" wrapText="1" indent="1"/>
    </xf>
    <xf numFmtId="0" fontId="22" fillId="3" borderId="15" xfId="0" applyFont="1" applyFill="1" applyBorder="1" applyAlignment="1">
      <alignment horizontal="left" wrapText="1"/>
    </xf>
    <xf numFmtId="4" fontId="22" fillId="3" borderId="16" xfId="0" applyNumberFormat="1" applyFont="1" applyFill="1" applyBorder="1" applyAlignment="1">
      <alignment horizontal="right" wrapText="1" indent="1"/>
    </xf>
    <xf numFmtId="0" fontId="19" fillId="0" borderId="0" xfId="0" applyFont="1" applyAlignment="1">
      <alignment horizontal="left" wrapText="1"/>
    </xf>
    <xf numFmtId="0" fontId="22" fillId="3" borderId="16" xfId="0" applyFont="1" applyFill="1" applyBorder="1" applyAlignment="1">
      <alignment horizontal="left" wrapText="1" indent="1"/>
    </xf>
    <xf numFmtId="0" fontId="19" fillId="0" borderId="17" xfId="0" applyFont="1" applyBorder="1" applyAlignment="1">
      <alignment horizontal="left" wrapText="1"/>
    </xf>
    <xf numFmtId="4" fontId="22" fillId="3" borderId="18" xfId="0" applyNumberFormat="1" applyFont="1" applyFill="1" applyBorder="1" applyAlignment="1">
      <alignment horizontal="right" wrapText="1" indent="1"/>
    </xf>
    <xf numFmtId="4" fontId="22" fillId="3" borderId="19" xfId="0" applyNumberFormat="1" applyFont="1" applyFill="1" applyBorder="1" applyAlignment="1">
      <alignment horizontal="right" wrapText="1" indent="1"/>
    </xf>
    <xf numFmtId="0" fontId="24" fillId="3" borderId="12" xfId="0" applyFont="1" applyFill="1" applyBorder="1" applyAlignment="1">
      <alignment horizontal="left" wrapText="1"/>
    </xf>
    <xf numFmtId="4" fontId="24" fillId="3" borderId="12" xfId="0" applyNumberFormat="1" applyFont="1" applyFill="1" applyBorder="1" applyAlignment="1">
      <alignment horizontal="right" wrapText="1" indent="1"/>
    </xf>
    <xf numFmtId="4" fontId="21" fillId="3" borderId="12" xfId="0" applyNumberFormat="1" applyFont="1" applyFill="1" applyBorder="1" applyAlignment="1">
      <alignment horizontal="right" wrapText="1" indent="1"/>
    </xf>
    <xf numFmtId="0" fontId="24" fillId="3" borderId="14" xfId="0" applyFont="1" applyFill="1" applyBorder="1" applyAlignment="1">
      <alignment horizontal="left" wrapText="1"/>
    </xf>
    <xf numFmtId="4" fontId="24" fillId="3" borderId="14" xfId="0" applyNumberFormat="1" applyFont="1" applyFill="1" applyBorder="1" applyAlignment="1">
      <alignment horizontal="right" wrapText="1" indent="1"/>
    </xf>
    <xf numFmtId="4" fontId="24" fillId="3" borderId="14" xfId="0" applyNumberFormat="1" applyFont="1" applyFill="1" applyBorder="1" applyAlignment="1">
      <alignment horizontal="left" wrapText="1" inden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2" fontId="7" fillId="0" borderId="20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 wrapText="1"/>
    </xf>
    <xf numFmtId="4" fontId="7" fillId="0" borderId="21" xfId="0" applyNumberFormat="1" applyFont="1" applyBorder="1" applyAlignment="1">
      <alignment horizontal="center" vertical="center" wrapText="1"/>
    </xf>
    <xf numFmtId="2" fontId="7" fillId="0" borderId="22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center" vertical="center" wrapText="1"/>
    </xf>
    <xf numFmtId="4" fontId="16" fillId="0" borderId="5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16" fillId="0" borderId="7" xfId="0" applyNumberFormat="1" applyFont="1" applyBorder="1" applyAlignment="1">
      <alignment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/>
    </xf>
    <xf numFmtId="4" fontId="17" fillId="0" borderId="7" xfId="0" applyNumberFormat="1" applyFont="1" applyBorder="1"/>
    <xf numFmtId="2" fontId="17" fillId="0" borderId="7" xfId="0" applyNumberFormat="1" applyFont="1" applyBorder="1"/>
    <xf numFmtId="0" fontId="0" fillId="0" borderId="7" xfId="0" applyBorder="1" applyAlignment="1">
      <alignment horizontal="left"/>
    </xf>
    <xf numFmtId="4" fontId="0" fillId="0" borderId="7" xfId="0" applyNumberFormat="1" applyBorder="1"/>
    <xf numFmtId="2" fontId="0" fillId="0" borderId="7" xfId="0" applyNumberFormat="1" applyBorder="1"/>
    <xf numFmtId="10" fontId="0" fillId="0" borderId="7" xfId="1" applyNumberFormat="1" applyFont="1" applyBorder="1"/>
    <xf numFmtId="0" fontId="17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2" fontId="0" fillId="0" borderId="7" xfId="0" applyNumberFormat="1" applyFont="1" applyBorder="1"/>
    <xf numFmtId="4" fontId="17" fillId="0" borderId="7" xfId="0" applyNumberFormat="1" applyFont="1" applyBorder="1" applyAlignment="1">
      <alignment horizontal="right"/>
    </xf>
    <xf numFmtId="1" fontId="0" fillId="0" borderId="7" xfId="0" applyNumberFormat="1" applyBorder="1" applyAlignment="1">
      <alignment horizontal="left"/>
    </xf>
    <xf numFmtId="4" fontId="0" fillId="0" borderId="7" xfId="0" applyNumberFormat="1" applyFont="1" applyBorder="1"/>
    <xf numFmtId="0" fontId="0" fillId="0" borderId="7" xfId="0" applyFont="1" applyBorder="1" applyAlignment="1">
      <alignment horizontal="left"/>
    </xf>
    <xf numFmtId="0" fontId="17" fillId="0" borderId="7" xfId="0" applyFont="1" applyBorder="1"/>
    <xf numFmtId="0" fontId="0" fillId="0" borderId="7" xfId="0" applyBorder="1"/>
    <xf numFmtId="0" fontId="0" fillId="0" borderId="7" xfId="0" applyFont="1" applyBorder="1"/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Border="1" applyAlignment="1" applyProtection="1">
      <alignment vertical="center" wrapText="1"/>
    </xf>
    <xf numFmtId="0" fontId="30" fillId="5" borderId="7" xfId="0" applyNumberFormat="1" applyFont="1" applyFill="1" applyBorder="1" applyAlignment="1" applyProtection="1">
      <alignment horizontal="left" vertical="center" wrapText="1"/>
    </xf>
    <xf numFmtId="3" fontId="27" fillId="5" borderId="7" xfId="0" applyNumberFormat="1" applyFont="1" applyFill="1" applyBorder="1" applyAlignment="1">
      <alignment horizontal="right"/>
    </xf>
    <xf numFmtId="0" fontId="31" fillId="5" borderId="7" xfId="0" quotePrefix="1" applyFont="1" applyFill="1" applyBorder="1" applyAlignment="1">
      <alignment horizontal="left" vertical="center" wrapText="1"/>
    </xf>
    <xf numFmtId="0" fontId="31" fillId="5" borderId="7" xfId="0" applyFont="1" applyFill="1" applyBorder="1" applyAlignment="1">
      <alignment horizontal="left" vertical="center"/>
    </xf>
    <xf numFmtId="0" fontId="32" fillId="5" borderId="7" xfId="0" applyFont="1" applyFill="1" applyBorder="1" applyAlignment="1">
      <alignment horizontal="left" vertical="center"/>
    </xf>
    <xf numFmtId="0" fontId="31" fillId="5" borderId="7" xfId="0" applyNumberFormat="1" applyFont="1" applyFill="1" applyBorder="1" applyAlignment="1" applyProtection="1">
      <alignment horizontal="left" vertical="center" wrapText="1" indent="1"/>
    </xf>
    <xf numFmtId="0" fontId="32" fillId="5" borderId="7" xfId="0" applyNumberFormat="1" applyFont="1" applyFill="1" applyBorder="1" applyAlignment="1" applyProtection="1">
      <alignment horizontal="left" vertical="center" wrapText="1"/>
    </xf>
    <xf numFmtId="0" fontId="28" fillId="2" borderId="7" xfId="0" applyNumberFormat="1" applyFont="1" applyFill="1" applyBorder="1" applyAlignment="1" applyProtection="1">
      <alignment horizontal="center" vertical="center" wrapText="1"/>
    </xf>
    <xf numFmtId="0" fontId="29" fillId="2" borderId="7" xfId="0" applyNumberFormat="1" applyFont="1" applyFill="1" applyBorder="1" applyAlignment="1" applyProtection="1">
      <alignment horizontal="center" vertical="center" wrapText="1"/>
    </xf>
    <xf numFmtId="0" fontId="31" fillId="5" borderId="7" xfId="0" quotePrefix="1" applyFont="1" applyFill="1" applyBorder="1" applyAlignment="1">
      <alignment horizontal="left" vertical="center" wrapText="1" indent="1"/>
    </xf>
    <xf numFmtId="4" fontId="33" fillId="5" borderId="7" xfId="0" applyNumberFormat="1" applyFont="1" applyFill="1" applyBorder="1" applyAlignment="1">
      <alignment horizontal="right"/>
    </xf>
    <xf numFmtId="2" fontId="34" fillId="0" borderId="7" xfId="0" applyNumberFormat="1" applyFont="1" applyBorder="1" applyAlignment="1">
      <alignment vertical="center" wrapText="1"/>
    </xf>
    <xf numFmtId="4" fontId="34" fillId="3" borderId="12" xfId="0" applyNumberFormat="1" applyFont="1" applyFill="1" applyBorder="1" applyAlignment="1">
      <alignment wrapText="1"/>
    </xf>
    <xf numFmtId="0" fontId="35" fillId="0" borderId="7" xfId="0" applyFont="1" applyBorder="1"/>
    <xf numFmtId="4" fontId="33" fillId="5" borderId="7" xfId="0" applyNumberFormat="1" applyFont="1" applyFill="1" applyBorder="1" applyAlignment="1"/>
    <xf numFmtId="4" fontId="35" fillId="0" borderId="7" xfId="0" applyNumberFormat="1" applyFont="1" applyBorder="1" applyAlignment="1">
      <alignment vertical="center" wrapText="1"/>
    </xf>
    <xf numFmtId="2" fontId="34" fillId="0" borderId="7" xfId="0" applyNumberFormat="1" applyFont="1" applyFill="1" applyBorder="1" applyAlignment="1">
      <alignment vertical="center" wrapText="1"/>
    </xf>
    <xf numFmtId="0" fontId="35" fillId="0" borderId="7" xfId="0" applyFont="1" applyBorder="1" applyAlignment="1"/>
    <xf numFmtId="2" fontId="35" fillId="0" borderId="7" xfId="0" applyNumberFormat="1" applyFont="1" applyBorder="1" applyAlignment="1"/>
    <xf numFmtId="2" fontId="35" fillId="0" borderId="7" xfId="0" applyNumberFormat="1" applyFont="1" applyBorder="1"/>
    <xf numFmtId="4" fontId="35" fillId="0" borderId="7" xfId="0" applyNumberFormat="1" applyFont="1" applyBorder="1"/>
    <xf numFmtId="4" fontId="37" fillId="3" borderId="12" xfId="0" applyNumberFormat="1" applyFont="1" applyFill="1" applyBorder="1" applyAlignment="1">
      <alignment wrapText="1"/>
    </xf>
    <xf numFmtId="0" fontId="35" fillId="0" borderId="23" xfId="0" applyFont="1" applyBorder="1" applyAlignment="1"/>
    <xf numFmtId="3" fontId="33" fillId="5" borderId="7" xfId="0" applyNumberFormat="1" applyFont="1" applyFill="1" applyBorder="1" applyAlignment="1"/>
    <xf numFmtId="4" fontId="20" fillId="0" borderId="7" xfId="0" applyNumberFormat="1" applyFont="1" applyBorder="1" applyAlignment="1">
      <alignment vertical="center" wrapText="1"/>
    </xf>
    <xf numFmtId="3" fontId="33" fillId="5" borderId="23" xfId="0" applyNumberFormat="1" applyFont="1" applyFill="1" applyBorder="1" applyAlignment="1"/>
    <xf numFmtId="4" fontId="34" fillId="0" borderId="7" xfId="0" applyNumberFormat="1" applyFont="1" applyBorder="1" applyAlignment="1">
      <alignment vertical="center" wrapText="1"/>
    </xf>
    <xf numFmtId="3" fontId="33" fillId="5" borderId="24" xfId="0" applyNumberFormat="1" applyFont="1" applyFill="1" applyBorder="1" applyAlignment="1"/>
    <xf numFmtId="0" fontId="35" fillId="0" borderId="24" xfId="0" applyFont="1" applyBorder="1" applyAlignment="1"/>
    <xf numFmtId="2" fontId="35" fillId="0" borderId="7" xfId="1" applyNumberFormat="1" applyFont="1" applyBorder="1" applyAlignment="1"/>
    <xf numFmtId="4" fontId="36" fillId="5" borderId="7" xfId="0" applyNumberFormat="1" applyFont="1" applyFill="1" applyBorder="1" applyAlignment="1"/>
    <xf numFmtId="4" fontId="38" fillId="0" borderId="7" xfId="0" applyNumberFormat="1" applyFont="1" applyBorder="1" applyAlignment="1"/>
    <xf numFmtId="2" fontId="38" fillId="0" borderId="7" xfId="0" applyNumberFormat="1" applyFont="1" applyBorder="1" applyAlignment="1"/>
    <xf numFmtId="2" fontId="38" fillId="0" borderId="7" xfId="1" applyNumberFormat="1" applyFont="1" applyBorder="1" applyAlignment="1"/>
    <xf numFmtId="3" fontId="27" fillId="5" borderId="7" xfId="0" applyNumberFormat="1" applyFont="1" applyFill="1" applyBorder="1" applyAlignment="1"/>
    <xf numFmtId="4" fontId="24" fillId="3" borderId="14" xfId="0" applyNumberFormat="1" applyFont="1" applyFill="1" applyBorder="1" applyAlignment="1">
      <alignment wrapText="1"/>
    </xf>
    <xf numFmtId="4" fontId="24" fillId="3" borderId="12" xfId="0" applyNumberFormat="1" applyFont="1" applyFill="1" applyBorder="1" applyAlignment="1">
      <alignment wrapText="1"/>
    </xf>
    <xf numFmtId="4" fontId="21" fillId="3" borderId="12" xfId="0" applyNumberFormat="1" applyFont="1" applyFill="1" applyBorder="1" applyAlignment="1">
      <alignment wrapText="1"/>
    </xf>
    <xf numFmtId="4" fontId="27" fillId="5" borderId="7" xfId="0" applyNumberFormat="1" applyFont="1" applyFill="1" applyBorder="1" applyAlignment="1"/>
    <xf numFmtId="2" fontId="0" fillId="0" borderId="7" xfId="0" applyNumberFormat="1" applyBorder="1" applyAlignment="1"/>
    <xf numFmtId="4" fontId="0" fillId="0" borderId="7" xfId="0" applyNumberFormat="1" applyBorder="1" applyAlignment="1">
      <alignment horizontal="right"/>
    </xf>
    <xf numFmtId="0" fontId="29" fillId="2" borderId="28" xfId="0" applyNumberFormat="1" applyFont="1" applyFill="1" applyBorder="1" applyAlignment="1" applyProtection="1">
      <alignment horizontal="center" vertical="center" wrapText="1"/>
    </xf>
    <xf numFmtId="0" fontId="39" fillId="3" borderId="7" xfId="0" applyFont="1" applyFill="1" applyBorder="1" applyAlignment="1">
      <alignment horizontal="left" wrapText="1"/>
    </xf>
    <xf numFmtId="0" fontId="40" fillId="0" borderId="7" xfId="0" applyFont="1" applyBorder="1"/>
    <xf numFmtId="9" fontId="0" fillId="0" borderId="0" xfId="1" applyFont="1"/>
    <xf numFmtId="0" fontId="0" fillId="0" borderId="10" xfId="0" applyBorder="1"/>
    <xf numFmtId="0" fontId="0" fillId="0" borderId="25" xfId="0" applyBorder="1"/>
    <xf numFmtId="0" fontId="0" fillId="0" borderId="26" xfId="0" applyBorder="1"/>
    <xf numFmtId="0" fontId="29" fillId="0" borderId="7" xfId="0" applyNumberFormat="1" applyFont="1" applyFill="1" applyBorder="1" applyAlignment="1" applyProtection="1">
      <alignment horizontal="center" vertical="center" wrapText="1"/>
    </xf>
    <xf numFmtId="0" fontId="41" fillId="0" borderId="7" xfId="0" applyNumberFormat="1" applyFont="1" applyFill="1" applyBorder="1" applyAlignment="1" applyProtection="1">
      <alignment horizontal="left" vertical="center" wrapText="1"/>
    </xf>
    <xf numFmtId="4" fontId="41" fillId="0" borderId="7" xfId="0" applyNumberFormat="1" applyFont="1" applyFill="1" applyBorder="1" applyAlignment="1" applyProtection="1">
      <alignment horizontal="center" vertical="center" wrapText="1"/>
    </xf>
    <xf numFmtId="2" fontId="17" fillId="0" borderId="7" xfId="1" applyNumberFormat="1" applyFont="1" applyBorder="1"/>
    <xf numFmtId="2" fontId="41" fillId="0" borderId="7" xfId="0" applyNumberFormat="1" applyFont="1" applyFill="1" applyBorder="1" applyAlignment="1" applyProtection="1">
      <alignment horizontal="center" vertical="center" wrapText="1"/>
    </xf>
    <xf numFmtId="2" fontId="29" fillId="0" borderId="7" xfId="0" applyNumberFormat="1" applyFont="1" applyFill="1" applyBorder="1" applyAlignment="1" applyProtection="1">
      <alignment horizontal="center" vertical="center" wrapText="1"/>
    </xf>
    <xf numFmtId="0" fontId="39" fillId="3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2" fillId="0" borderId="0" xfId="0" applyFont="1" applyAlignment="1">
      <alignment horizontal="left" wrapText="1"/>
    </xf>
    <xf numFmtId="0" fontId="44" fillId="0" borderId="0" xfId="0" applyFont="1"/>
    <xf numFmtId="0" fontId="45" fillId="0" borderId="0" xfId="0" applyFont="1" applyAlignment="1">
      <alignment horizontal="left" vertical="center" indent="5"/>
    </xf>
    <xf numFmtId="0" fontId="45" fillId="0" borderId="0" xfId="0" applyFont="1" applyAlignment="1">
      <alignment horizontal="left" vertical="center" indent="15"/>
    </xf>
    <xf numFmtId="2" fontId="18" fillId="0" borderId="7" xfId="1" applyNumberFormat="1" applyFont="1" applyBorder="1"/>
    <xf numFmtId="4" fontId="0" fillId="0" borderId="0" xfId="0" applyNumberFormat="1"/>
    <xf numFmtId="4" fontId="0" fillId="0" borderId="24" xfId="0" applyNumberFormat="1" applyFill="1" applyBorder="1"/>
    <xf numFmtId="0" fontId="2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46" fillId="0" borderId="7" xfId="0" applyFont="1" applyBorder="1"/>
    <xf numFmtId="2" fontId="46" fillId="0" borderId="7" xfId="0" applyNumberFormat="1" applyFont="1" applyBorder="1"/>
    <xf numFmtId="3" fontId="47" fillId="0" borderId="7" xfId="0" applyNumberFormat="1" applyFont="1" applyBorder="1"/>
    <xf numFmtId="4" fontId="47" fillId="0" borderId="7" xfId="0" applyNumberFormat="1" applyFont="1" applyBorder="1"/>
    <xf numFmtId="2" fontId="47" fillId="0" borderId="7" xfId="0" applyNumberFormat="1" applyFont="1" applyBorder="1"/>
    <xf numFmtId="4" fontId="46" fillId="0" borderId="7" xfId="0" applyNumberFormat="1" applyFont="1" applyBorder="1"/>
    <xf numFmtId="4" fontId="47" fillId="0" borderId="7" xfId="0" applyNumberFormat="1" applyFont="1" applyFill="1" applyBorder="1"/>
    <xf numFmtId="4" fontId="48" fillId="0" borderId="7" xfId="0" applyNumberFormat="1" applyFont="1" applyFill="1" applyBorder="1" applyAlignment="1" applyProtection="1">
      <alignment horizontal="center" vertical="center" wrapText="1"/>
    </xf>
    <xf numFmtId="3" fontId="46" fillId="0" borderId="7" xfId="0" applyNumberFormat="1" applyFont="1" applyBorder="1"/>
    <xf numFmtId="4" fontId="49" fillId="3" borderId="12" xfId="0" applyNumberFormat="1" applyFont="1" applyFill="1" applyBorder="1" applyAlignment="1">
      <alignment wrapText="1"/>
    </xf>
    <xf numFmtId="3" fontId="20" fillId="5" borderId="7" xfId="0" applyNumberFormat="1" applyFont="1" applyFill="1" applyBorder="1" applyAlignment="1"/>
    <xf numFmtId="3" fontId="20" fillId="5" borderId="23" xfId="0" applyNumberFormat="1" applyFont="1" applyFill="1" applyBorder="1" applyAlignment="1"/>
    <xf numFmtId="3" fontId="20" fillId="5" borderId="23" xfId="0" applyNumberFormat="1" applyFont="1" applyFill="1" applyBorder="1" applyAlignment="1" applyProtection="1">
      <alignment wrapText="1"/>
    </xf>
    <xf numFmtId="3" fontId="20" fillId="5" borderId="24" xfId="0" applyNumberFormat="1" applyFont="1" applyFill="1" applyBorder="1" applyAlignment="1"/>
    <xf numFmtId="3" fontId="20" fillId="5" borderId="24" xfId="0" applyNumberFormat="1" applyFont="1" applyFill="1" applyBorder="1" applyAlignment="1" applyProtection="1">
      <alignment wrapText="1"/>
    </xf>
    <xf numFmtId="3" fontId="20" fillId="0" borderId="7" xfId="0" applyNumberFormat="1" applyFont="1" applyBorder="1" applyAlignment="1">
      <alignment vertical="center" wrapText="1"/>
    </xf>
    <xf numFmtId="0" fontId="20" fillId="0" borderId="7" xfId="0" applyFont="1" applyBorder="1" applyAlignment="1"/>
    <xf numFmtId="3" fontId="20" fillId="5" borderId="7" xfId="0" applyNumberFormat="1" applyFont="1" applyFill="1" applyBorder="1" applyAlignment="1" applyProtection="1">
      <alignment wrapText="1"/>
    </xf>
    <xf numFmtId="4" fontId="49" fillId="5" borderId="7" xfId="0" applyNumberFormat="1" applyFont="1" applyFill="1" applyBorder="1" applyAlignment="1"/>
    <xf numFmtId="4" fontId="49" fillId="5" borderId="7" xfId="0" applyNumberFormat="1" applyFont="1" applyFill="1" applyBorder="1" applyAlignment="1" applyProtection="1">
      <alignment wrapText="1"/>
    </xf>
    <xf numFmtId="3" fontId="32" fillId="5" borderId="7" xfId="0" applyNumberFormat="1" applyFont="1" applyFill="1" applyBorder="1" applyAlignment="1"/>
    <xf numFmtId="3" fontId="32" fillId="5" borderId="7" xfId="0" applyNumberFormat="1" applyFont="1" applyFill="1" applyBorder="1" applyAlignment="1" applyProtection="1">
      <alignment wrapText="1"/>
    </xf>
    <xf numFmtId="4" fontId="20" fillId="0" borderId="7" xfId="0" applyNumberFormat="1" applyFont="1" applyBorder="1"/>
    <xf numFmtId="2" fontId="20" fillId="0" borderId="7" xfId="0" applyNumberFormat="1" applyFont="1" applyBorder="1"/>
    <xf numFmtId="0" fontId="50" fillId="0" borderId="7" xfId="0" applyFont="1" applyBorder="1"/>
    <xf numFmtId="2" fontId="50" fillId="0" borderId="7" xfId="0" applyNumberFormat="1" applyFont="1" applyBorder="1"/>
    <xf numFmtId="4" fontId="51" fillId="0" borderId="7" xfId="0" applyNumberFormat="1" applyFont="1" applyBorder="1"/>
    <xf numFmtId="4" fontId="50" fillId="0" borderId="7" xfId="0" applyNumberFormat="1" applyFont="1" applyBorder="1"/>
    <xf numFmtId="4" fontId="51" fillId="0" borderId="7" xfId="0" applyNumberFormat="1" applyFont="1" applyFill="1" applyBorder="1"/>
    <xf numFmtId="4" fontId="50" fillId="0" borderId="7" xfId="0" applyNumberFormat="1" applyFont="1" applyFill="1" applyBorder="1"/>
    <xf numFmtId="4" fontId="52" fillId="0" borderId="7" xfId="0" applyNumberFormat="1" applyFont="1" applyFill="1" applyBorder="1" applyAlignment="1" applyProtection="1">
      <alignment horizontal="center" vertical="center" wrapText="1"/>
    </xf>
    <xf numFmtId="2" fontId="51" fillId="0" borderId="7" xfId="0" applyNumberFormat="1" applyFont="1" applyBorder="1"/>
    <xf numFmtId="4" fontId="53" fillId="3" borderId="14" xfId="0" applyNumberFormat="1" applyFont="1" applyFill="1" applyBorder="1" applyAlignment="1">
      <alignment wrapText="1"/>
    </xf>
    <xf numFmtId="3" fontId="14" fillId="0" borderId="5" xfId="0" applyNumberFormat="1" applyFont="1" applyFill="1" applyBorder="1" applyAlignment="1">
      <alignment horizontal="center" vertical="center" wrapText="1"/>
    </xf>
    <xf numFmtId="3" fontId="54" fillId="0" borderId="5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42" fillId="0" borderId="0" xfId="0" applyFont="1" applyAlignment="1">
      <alignment horizontal="center" wrapText="1"/>
    </xf>
    <xf numFmtId="0" fontId="43" fillId="4" borderId="0" xfId="0" applyFont="1" applyFill="1" applyAlignment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8" fillId="2" borderId="10" xfId="0" applyNumberFormat="1" applyFont="1" applyFill="1" applyBorder="1" applyAlignment="1" applyProtection="1">
      <alignment horizontal="center" vertical="center" wrapText="1"/>
    </xf>
    <xf numFmtId="0" fontId="28" fillId="2" borderId="25" xfId="0" applyNumberFormat="1" applyFont="1" applyFill="1" applyBorder="1" applyAlignment="1" applyProtection="1">
      <alignment horizontal="center" vertical="center" wrapText="1"/>
    </xf>
    <xf numFmtId="0" fontId="28" fillId="2" borderId="26" xfId="0" applyNumberFormat="1" applyFont="1" applyFill="1" applyBorder="1" applyAlignment="1" applyProtection="1">
      <alignment horizontal="center" vertical="center" wrapText="1"/>
    </xf>
    <xf numFmtId="0" fontId="29" fillId="2" borderId="10" xfId="0" applyNumberFormat="1" applyFont="1" applyFill="1" applyBorder="1" applyAlignment="1" applyProtection="1">
      <alignment horizontal="center" vertical="center" wrapText="1"/>
    </xf>
    <xf numFmtId="0" fontId="29" fillId="2" borderId="25" xfId="0" applyNumberFormat="1" applyFont="1" applyFill="1" applyBorder="1" applyAlignment="1" applyProtection="1">
      <alignment horizontal="center" vertical="center" wrapText="1"/>
    </xf>
    <xf numFmtId="0" fontId="29" fillId="2" borderId="26" xfId="0" applyNumberFormat="1" applyFont="1" applyFill="1" applyBorder="1" applyAlignment="1" applyProtection="1">
      <alignment horizontal="center" vertical="center" wrapText="1"/>
    </xf>
    <xf numFmtId="0" fontId="29" fillId="2" borderId="29" xfId="0" applyNumberFormat="1" applyFont="1" applyFill="1" applyBorder="1" applyAlignment="1" applyProtection="1">
      <alignment horizontal="center" vertical="center" wrapText="1"/>
    </xf>
    <xf numFmtId="0" fontId="29" fillId="2" borderId="13" xfId="0" applyNumberFormat="1" applyFont="1" applyFill="1" applyBorder="1" applyAlignment="1" applyProtection="1">
      <alignment horizontal="center" vertical="center" wrapText="1"/>
    </xf>
    <xf numFmtId="0" fontId="29" fillId="2" borderId="27" xfId="0" applyNumberFormat="1" applyFont="1" applyFill="1" applyBorder="1" applyAlignment="1" applyProtection="1">
      <alignment horizontal="center" vertical="center" wrapText="1"/>
    </xf>
    <xf numFmtId="0" fontId="4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13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42" fillId="0" borderId="0" xfId="0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opLeftCell="A6" workbookViewId="0">
      <selection activeCell="B28" sqref="B28"/>
    </sheetView>
  </sheetViews>
  <sheetFormatPr defaultRowHeight="15" x14ac:dyDescent="0.25"/>
  <cols>
    <col min="1" max="1" width="29.42578125" bestFit="1" customWidth="1"/>
    <col min="2" max="2" width="11.28515625" bestFit="1" customWidth="1"/>
    <col min="3" max="4" width="12.140625" bestFit="1" customWidth="1"/>
    <col min="5" max="5" width="11.85546875" bestFit="1" customWidth="1"/>
    <col min="7" max="7" width="8.5703125" bestFit="1" customWidth="1"/>
    <col min="9" max="9" width="10.140625" bestFit="1" customWidth="1"/>
  </cols>
  <sheetData>
    <row r="1" spans="1:10" ht="15" customHeight="1" x14ac:dyDescent="0.25">
      <c r="A1" s="259" t="s">
        <v>238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0" x14ac:dyDescent="0.25">
      <c r="A2" s="88"/>
      <c r="B2" s="88"/>
      <c r="C2" s="88"/>
      <c r="D2" s="88"/>
      <c r="E2" s="88"/>
      <c r="F2" s="88"/>
      <c r="G2" s="88"/>
    </row>
    <row r="3" spans="1:10" x14ac:dyDescent="0.25">
      <c r="A3" s="88"/>
      <c r="B3" s="88"/>
      <c r="C3" s="88"/>
      <c r="D3" s="88"/>
      <c r="E3" s="88"/>
      <c r="F3" s="88"/>
      <c r="G3" s="88"/>
    </row>
    <row r="4" spans="1:10" x14ac:dyDescent="0.25">
      <c r="A4" s="88" t="s">
        <v>54</v>
      </c>
      <c r="B4" s="88"/>
      <c r="C4" s="88"/>
      <c r="D4" s="88"/>
      <c r="E4" s="88"/>
      <c r="F4" s="88"/>
      <c r="G4" s="88"/>
    </row>
    <row r="5" spans="1:10" x14ac:dyDescent="0.25">
      <c r="A5" s="88"/>
      <c r="B5" s="88"/>
      <c r="C5" s="88"/>
      <c r="D5" s="88"/>
      <c r="E5" s="88"/>
      <c r="F5" s="88"/>
      <c r="G5" s="88"/>
    </row>
    <row r="6" spans="1:10" x14ac:dyDescent="0.25">
      <c r="A6" s="88"/>
      <c r="B6" s="88"/>
      <c r="C6" s="88"/>
      <c r="D6" s="88"/>
      <c r="E6" s="88"/>
      <c r="F6" s="88"/>
      <c r="G6" s="88"/>
    </row>
    <row r="7" spans="1:10" ht="15" customHeight="1" x14ac:dyDescent="0.25">
      <c r="A7" s="260" t="s">
        <v>242</v>
      </c>
      <c r="B7" s="260"/>
      <c r="C7" s="260"/>
      <c r="D7" s="260"/>
      <c r="E7" s="260"/>
      <c r="F7" s="260"/>
      <c r="G7" s="260"/>
      <c r="H7" s="260"/>
      <c r="I7" s="260"/>
      <c r="J7" s="260"/>
    </row>
    <row r="9" spans="1:10" x14ac:dyDescent="0.25">
      <c r="A9" s="88" t="s">
        <v>46</v>
      </c>
      <c r="B9" s="88"/>
      <c r="C9" s="88"/>
      <c r="D9" s="88"/>
      <c r="E9" s="88"/>
      <c r="F9" s="88"/>
      <c r="G9" s="88"/>
    </row>
    <row r="10" spans="1:10" ht="15.75" thickBot="1" x14ac:dyDescent="0.3">
      <c r="A10" s="88"/>
      <c r="B10" s="88"/>
      <c r="C10" s="88"/>
      <c r="D10" s="88"/>
      <c r="E10" s="88"/>
      <c r="F10" s="88"/>
      <c r="G10" s="88"/>
    </row>
    <row r="11" spans="1:10" ht="32.25" thickBot="1" x14ac:dyDescent="0.3">
      <c r="A11" s="89" t="s">
        <v>55</v>
      </c>
      <c r="B11" s="89" t="s">
        <v>240</v>
      </c>
      <c r="C11" s="89" t="s">
        <v>56</v>
      </c>
      <c r="D11" s="89" t="s">
        <v>57</v>
      </c>
      <c r="E11" s="89" t="s">
        <v>241</v>
      </c>
      <c r="F11" s="89" t="s">
        <v>47</v>
      </c>
      <c r="G11" s="89" t="s">
        <v>48</v>
      </c>
    </row>
    <row r="12" spans="1:10" x14ac:dyDescent="0.25">
      <c r="A12" s="90" t="s">
        <v>58</v>
      </c>
      <c r="B12" s="91">
        <v>2565001.48</v>
      </c>
      <c r="C12" s="91">
        <v>5141698</v>
      </c>
      <c r="D12" s="91">
        <v>5121698</v>
      </c>
      <c r="E12" s="91">
        <v>2585752.29</v>
      </c>
      <c r="F12" s="91">
        <f>E12/B12*100</f>
        <v>100.80899797375555</v>
      </c>
      <c r="G12" s="92">
        <f>E12/D12*100</f>
        <v>50.486231128817053</v>
      </c>
    </row>
    <row r="13" spans="1:10" s="79" customFormat="1" x14ac:dyDescent="0.25">
      <c r="A13" s="101" t="s">
        <v>59</v>
      </c>
      <c r="B13" s="102">
        <v>2565001.48</v>
      </c>
      <c r="C13" s="102">
        <v>5141698</v>
      </c>
      <c r="D13" s="102">
        <v>5121698</v>
      </c>
      <c r="E13" s="102">
        <v>2585752.29</v>
      </c>
      <c r="F13" s="102">
        <f t="shared" ref="F13:F17" si="0">E13/B13*100</f>
        <v>100.80899797375555</v>
      </c>
      <c r="G13" s="103">
        <f t="shared" ref="G13:G16" si="1">E13/D13*100</f>
        <v>50.486231128817053</v>
      </c>
    </row>
    <row r="14" spans="1:10" x14ac:dyDescent="0.25">
      <c r="A14" s="90" t="s">
        <v>60</v>
      </c>
      <c r="B14" s="91">
        <v>2859552.28</v>
      </c>
      <c r="C14" s="93">
        <v>5127070</v>
      </c>
      <c r="D14" s="93">
        <v>5107070</v>
      </c>
      <c r="E14" s="91">
        <v>2576016.29</v>
      </c>
      <c r="F14" s="91">
        <f t="shared" si="0"/>
        <v>90.08460198531499</v>
      </c>
      <c r="G14" s="92">
        <f t="shared" si="1"/>
        <v>50.440199370676339</v>
      </c>
      <c r="I14" s="216"/>
    </row>
    <row r="15" spans="1:10" ht="23.25" x14ac:dyDescent="0.25">
      <c r="A15" s="90" t="s">
        <v>61</v>
      </c>
      <c r="B15" s="91">
        <v>70064.44</v>
      </c>
      <c r="C15" s="93">
        <v>10500</v>
      </c>
      <c r="D15" s="93">
        <v>22262</v>
      </c>
      <c r="E15" s="91">
        <v>17854.439999999999</v>
      </c>
      <c r="F15" s="91">
        <f t="shared" si="0"/>
        <v>25.482884042176028</v>
      </c>
      <c r="G15" s="92">
        <f t="shared" si="1"/>
        <v>80.201419459168093</v>
      </c>
    </row>
    <row r="16" spans="1:10" ht="15.75" thickBot="1" x14ac:dyDescent="0.3">
      <c r="A16" s="104" t="s">
        <v>62</v>
      </c>
      <c r="B16" s="105">
        <v>2929616.7199999997</v>
      </c>
      <c r="C16" s="106">
        <v>5117570</v>
      </c>
      <c r="D16" s="106">
        <v>5129332</v>
      </c>
      <c r="E16" s="105">
        <f>E14+E15</f>
        <v>2593870.73</v>
      </c>
      <c r="F16" s="102">
        <f t="shared" si="0"/>
        <v>88.539593329464623</v>
      </c>
      <c r="G16" s="103">
        <f t="shared" si="1"/>
        <v>50.569367122268552</v>
      </c>
    </row>
    <row r="17" spans="1:7" ht="15.75" thickBot="1" x14ac:dyDescent="0.3">
      <c r="A17" s="94" t="s">
        <v>63</v>
      </c>
      <c r="B17" s="95">
        <v>-364615.23999999976</v>
      </c>
      <c r="C17" s="95">
        <v>0</v>
      </c>
      <c r="D17" s="95">
        <v>0</v>
      </c>
      <c r="E17" s="95">
        <f>E13-E16</f>
        <v>-8118.4399999999441</v>
      </c>
      <c r="F17" s="95">
        <f t="shared" si="0"/>
        <v>2.2265772544230322</v>
      </c>
      <c r="G17" s="95"/>
    </row>
    <row r="18" spans="1:7" x14ac:dyDescent="0.25">
      <c r="A18" s="96"/>
      <c r="B18" s="88"/>
      <c r="C18" s="88"/>
      <c r="D18" s="88"/>
      <c r="E18" s="88"/>
      <c r="F18" s="88"/>
      <c r="G18" s="88"/>
    </row>
    <row r="19" spans="1:7" x14ac:dyDescent="0.25">
      <c r="A19" s="96"/>
      <c r="B19" s="88"/>
      <c r="C19" s="88"/>
      <c r="D19" s="88"/>
      <c r="E19" s="88"/>
      <c r="F19" s="88"/>
      <c r="G19" s="88"/>
    </row>
    <row r="20" spans="1:7" ht="33" customHeight="1" x14ac:dyDescent="0.25">
      <c r="A20" s="258" t="s">
        <v>64</v>
      </c>
      <c r="B20" s="258"/>
      <c r="C20" s="88"/>
      <c r="D20" s="88"/>
      <c r="E20" s="88"/>
      <c r="F20" s="88"/>
      <c r="G20" s="88"/>
    </row>
    <row r="21" spans="1:7" ht="15.75" thickBot="1" x14ac:dyDescent="0.3">
      <c r="A21" s="96"/>
      <c r="B21" s="88"/>
      <c r="C21" s="88"/>
      <c r="D21" s="88"/>
      <c r="E21" s="88"/>
      <c r="F21" s="88"/>
      <c r="G21" s="88"/>
    </row>
    <row r="22" spans="1:7" ht="32.25" thickBot="1" x14ac:dyDescent="0.3">
      <c r="A22" s="89" t="s">
        <v>55</v>
      </c>
      <c r="B22" s="89" t="s">
        <v>240</v>
      </c>
      <c r="C22" s="89" t="s">
        <v>65</v>
      </c>
      <c r="D22" s="89" t="s">
        <v>66</v>
      </c>
      <c r="E22" s="89" t="s">
        <v>241</v>
      </c>
      <c r="F22" s="89" t="s">
        <v>47</v>
      </c>
      <c r="G22" s="89" t="s">
        <v>48</v>
      </c>
    </row>
    <row r="23" spans="1:7" ht="39.75" customHeight="1" thickBot="1" x14ac:dyDescent="0.3">
      <c r="A23" s="94" t="s">
        <v>67</v>
      </c>
      <c r="B23" s="95">
        <v>0</v>
      </c>
      <c r="C23" s="97">
        <v>0</v>
      </c>
      <c r="D23" s="95">
        <v>0</v>
      </c>
      <c r="E23" s="95">
        <v>0</v>
      </c>
      <c r="F23" s="95"/>
      <c r="G23" s="95"/>
    </row>
    <row r="24" spans="1:7" ht="41.25" customHeight="1" x14ac:dyDescent="0.25">
      <c r="A24" s="96"/>
      <c r="B24" s="88"/>
      <c r="C24" s="88"/>
      <c r="D24" s="88"/>
      <c r="E24" s="88"/>
      <c r="F24" s="88"/>
      <c r="G24" s="88"/>
    </row>
    <row r="25" spans="1:7" ht="39" customHeight="1" x14ac:dyDescent="0.25">
      <c r="A25" s="96"/>
      <c r="B25" s="88"/>
      <c r="C25" s="88"/>
      <c r="D25" s="88"/>
      <c r="E25" s="88"/>
      <c r="F25" s="88"/>
      <c r="G25" s="88"/>
    </row>
    <row r="26" spans="1:7" ht="15" customHeight="1" x14ac:dyDescent="0.25">
      <c r="A26" s="258" t="s">
        <v>68</v>
      </c>
      <c r="B26" s="258"/>
      <c r="C26" s="258"/>
      <c r="D26" s="88"/>
      <c r="E26" s="88"/>
      <c r="F26" s="88"/>
      <c r="G26" s="88"/>
    </row>
    <row r="27" spans="1:7" ht="15.75" thickBot="1" x14ac:dyDescent="0.3">
      <c r="A27" s="96"/>
      <c r="B27" s="88"/>
      <c r="C27" s="88"/>
      <c r="D27" s="88"/>
      <c r="E27" s="88"/>
      <c r="F27" s="88"/>
      <c r="G27" s="88"/>
    </row>
    <row r="28" spans="1:7" ht="85.5" customHeight="1" thickBot="1" x14ac:dyDescent="0.3">
      <c r="A28" s="89" t="s">
        <v>55</v>
      </c>
      <c r="B28" s="89" t="s">
        <v>243</v>
      </c>
      <c r="C28" s="89" t="s">
        <v>65</v>
      </c>
      <c r="D28" s="89" t="s">
        <v>66</v>
      </c>
      <c r="E28" s="89" t="s">
        <v>241</v>
      </c>
      <c r="F28" s="89" t="s">
        <v>47</v>
      </c>
      <c r="G28" s="89" t="s">
        <v>48</v>
      </c>
    </row>
    <row r="29" spans="1:7" x14ac:dyDescent="0.25">
      <c r="A29" s="90" t="s">
        <v>69</v>
      </c>
      <c r="B29" s="91">
        <v>84974.98</v>
      </c>
      <c r="C29" s="91">
        <v>0</v>
      </c>
      <c r="D29" s="91">
        <v>0</v>
      </c>
      <c r="E29" s="91">
        <v>33765.86</v>
      </c>
      <c r="F29" s="91">
        <f>E29/B29*100</f>
        <v>39.736237654895596</v>
      </c>
      <c r="G29" s="92">
        <v>0</v>
      </c>
    </row>
    <row r="30" spans="1:7" x14ac:dyDescent="0.25">
      <c r="A30" s="96"/>
      <c r="B30" s="88"/>
      <c r="C30" s="88"/>
      <c r="D30" s="88"/>
      <c r="E30" s="88"/>
      <c r="F30" s="88"/>
      <c r="G30" s="88"/>
    </row>
    <row r="31" spans="1:7" x14ac:dyDescent="0.25">
      <c r="A31" s="96"/>
      <c r="B31" s="88"/>
      <c r="C31" s="88"/>
      <c r="D31" s="88"/>
      <c r="E31" s="88"/>
      <c r="F31" s="88"/>
      <c r="G31" s="88"/>
    </row>
    <row r="32" spans="1:7" ht="15.75" thickBot="1" x14ac:dyDescent="0.3">
      <c r="A32" s="96"/>
      <c r="B32" s="88"/>
      <c r="C32" s="88"/>
      <c r="D32" s="88"/>
      <c r="E32" s="88"/>
      <c r="F32" s="88"/>
      <c r="G32" s="88"/>
    </row>
    <row r="33" spans="1:7" ht="33.75" thickBot="1" x14ac:dyDescent="0.3">
      <c r="A33" s="98" t="s">
        <v>70</v>
      </c>
      <c r="B33" s="99">
        <v>0</v>
      </c>
      <c r="C33" s="99">
        <v>0</v>
      </c>
      <c r="D33" s="99">
        <v>0</v>
      </c>
      <c r="E33" s="99">
        <v>0</v>
      </c>
      <c r="F33" s="100">
        <v>0</v>
      </c>
      <c r="G33" s="95">
        <v>0</v>
      </c>
    </row>
    <row r="34" spans="1:7" x14ac:dyDescent="0.25">
      <c r="A34" s="96"/>
      <c r="B34" s="88"/>
      <c r="C34" s="88"/>
      <c r="D34" s="88"/>
      <c r="E34" s="88"/>
      <c r="F34" s="88"/>
      <c r="G34" s="88"/>
    </row>
  </sheetData>
  <mergeCells count="4">
    <mergeCell ref="A26:C26"/>
    <mergeCell ref="A1:J1"/>
    <mergeCell ref="A7:J7"/>
    <mergeCell ref="A20:B20"/>
  </mergeCells>
  <pageMargins left="0.25" right="0.25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workbookViewId="0">
      <selection activeCell="B3" sqref="B3"/>
    </sheetView>
  </sheetViews>
  <sheetFormatPr defaultRowHeight="15" x14ac:dyDescent="0.25"/>
  <cols>
    <col min="1" max="1" width="29" bestFit="1" customWidth="1"/>
    <col min="2" max="5" width="12.5703125" bestFit="1" customWidth="1"/>
    <col min="6" max="7" width="12.140625" bestFit="1" customWidth="1"/>
  </cols>
  <sheetData>
    <row r="1" spans="1:7" ht="15.75" x14ac:dyDescent="0.25">
      <c r="A1" s="261" t="s">
        <v>124</v>
      </c>
      <c r="B1" s="261"/>
      <c r="C1" s="261"/>
      <c r="D1" s="261"/>
      <c r="E1" s="261"/>
      <c r="F1" s="261"/>
      <c r="G1" s="261"/>
    </row>
    <row r="2" spans="1:7" ht="18" x14ac:dyDescent="0.25">
      <c r="A2" s="151"/>
      <c r="B2" s="151"/>
      <c r="C2" s="151"/>
      <c r="D2" s="151"/>
      <c r="E2" s="152"/>
      <c r="F2" s="152"/>
      <c r="G2" s="152"/>
    </row>
    <row r="3" spans="1:7" ht="51" x14ac:dyDescent="0.25">
      <c r="A3" s="160" t="s">
        <v>115</v>
      </c>
      <c r="B3" s="160" t="s">
        <v>226</v>
      </c>
      <c r="C3" s="160" t="s">
        <v>244</v>
      </c>
      <c r="D3" s="160" t="s">
        <v>245</v>
      </c>
      <c r="E3" s="160" t="s">
        <v>246</v>
      </c>
      <c r="F3" s="160" t="s">
        <v>116</v>
      </c>
      <c r="G3" s="160" t="s">
        <v>117</v>
      </c>
    </row>
    <row r="4" spans="1:7" x14ac:dyDescent="0.25">
      <c r="A4" s="160">
        <v>1</v>
      </c>
      <c r="B4" s="161">
        <v>2</v>
      </c>
      <c r="C4" s="161">
        <v>3</v>
      </c>
      <c r="D4" s="161">
        <v>4</v>
      </c>
      <c r="E4" s="161">
        <v>5</v>
      </c>
      <c r="F4" s="161" t="s">
        <v>118</v>
      </c>
      <c r="G4" s="161" t="s">
        <v>119</v>
      </c>
    </row>
    <row r="5" spans="1:7" x14ac:dyDescent="0.25">
      <c r="A5" s="153" t="s">
        <v>125</v>
      </c>
      <c r="B5" s="174">
        <v>2565001.48</v>
      </c>
      <c r="C5" s="231">
        <f>C7+C9+C11+C13+C16</f>
        <v>5141698</v>
      </c>
      <c r="D5" s="231">
        <f>D7+D9+D11+D13+D16</f>
        <v>5121698</v>
      </c>
      <c r="E5" s="174">
        <v>2585752.29</v>
      </c>
      <c r="F5" s="174">
        <f>E5/B5*100</f>
        <v>100.80899797375555</v>
      </c>
      <c r="G5" s="174">
        <f>E5/D5*100</f>
        <v>50.486231128817053</v>
      </c>
    </row>
    <row r="6" spans="1:7" x14ac:dyDescent="0.25">
      <c r="A6" s="153" t="s">
        <v>126</v>
      </c>
      <c r="B6" s="176"/>
      <c r="C6" s="232"/>
      <c r="D6" s="232"/>
      <c r="E6" s="170"/>
      <c r="F6" s="170"/>
      <c r="G6" s="170"/>
    </row>
    <row r="7" spans="1:7" x14ac:dyDescent="0.25">
      <c r="A7" s="162" t="s">
        <v>127</v>
      </c>
      <c r="B7" s="167">
        <v>2462660.7799999998</v>
      </c>
      <c r="C7" s="177">
        <v>5021034</v>
      </c>
      <c r="D7" s="177">
        <v>5001034</v>
      </c>
      <c r="E7" s="177">
        <v>2514417.58</v>
      </c>
      <c r="F7" s="165">
        <f>E7/B7*100</f>
        <v>102.10166176439455</v>
      </c>
      <c r="G7" s="165">
        <f>E7/D7*100</f>
        <v>50.277954119088179</v>
      </c>
    </row>
    <row r="8" spans="1:7" x14ac:dyDescent="0.25">
      <c r="A8" s="153" t="s">
        <v>128</v>
      </c>
      <c r="B8" s="176"/>
      <c r="C8" s="233"/>
      <c r="D8" s="234"/>
      <c r="E8" s="175"/>
      <c r="F8" s="175"/>
      <c r="G8" s="175"/>
    </row>
    <row r="9" spans="1:7" x14ac:dyDescent="0.25">
      <c r="A9" s="158" t="s">
        <v>129</v>
      </c>
      <c r="B9" s="167">
        <v>89593.3</v>
      </c>
      <c r="C9" s="177">
        <v>111487</v>
      </c>
      <c r="D9" s="177">
        <v>111487</v>
      </c>
      <c r="E9" s="179">
        <v>55590.080000000002</v>
      </c>
      <c r="F9" s="164">
        <f>E9/B9*100</f>
        <v>62.047139685668462</v>
      </c>
      <c r="G9" s="171">
        <f>E9/D9*100</f>
        <v>49.86238754294223</v>
      </c>
    </row>
    <row r="10" spans="1:7" ht="25.5" x14ac:dyDescent="0.25">
      <c r="A10" s="153" t="s">
        <v>131</v>
      </c>
      <c r="B10" s="180"/>
      <c r="C10" s="235"/>
      <c r="D10" s="236"/>
      <c r="E10" s="181"/>
      <c r="F10" s="181"/>
      <c r="G10" s="181"/>
    </row>
    <row r="11" spans="1:7" ht="25.5" x14ac:dyDescent="0.25">
      <c r="A11" s="159" t="s">
        <v>130</v>
      </c>
      <c r="B11" s="173">
        <v>4294.03</v>
      </c>
      <c r="C11" s="237">
        <v>6250</v>
      </c>
      <c r="D11" s="237">
        <v>6250</v>
      </c>
      <c r="E11" s="168">
        <v>1304.21</v>
      </c>
      <c r="F11" s="169">
        <f>E11/B11*100</f>
        <v>30.372633633207037</v>
      </c>
      <c r="G11" s="171">
        <f>E11/D11*100</f>
        <v>20.867360000000001</v>
      </c>
    </row>
    <row r="12" spans="1:7" x14ac:dyDescent="0.25">
      <c r="A12" s="153" t="s">
        <v>132</v>
      </c>
      <c r="B12" s="178"/>
      <c r="C12" s="233"/>
      <c r="D12" s="234"/>
      <c r="E12" s="175"/>
      <c r="F12" s="175"/>
      <c r="G12" s="175"/>
    </row>
    <row r="13" spans="1:7" x14ac:dyDescent="0.25">
      <c r="A13" s="159" t="s">
        <v>133</v>
      </c>
      <c r="B13" s="167">
        <v>5175.93</v>
      </c>
      <c r="C13" s="232">
        <v>2927</v>
      </c>
      <c r="D13" s="238">
        <v>2927</v>
      </c>
      <c r="E13" s="170">
        <v>5417.22</v>
      </c>
      <c r="F13" s="171">
        <f>E13/B13*100</f>
        <v>104.66177092812305</v>
      </c>
      <c r="G13" s="171">
        <f>E13/D13*100</f>
        <v>185.07755380936112</v>
      </c>
    </row>
    <row r="14" spans="1:7" x14ac:dyDescent="0.25">
      <c r="A14" s="159" t="s">
        <v>134</v>
      </c>
      <c r="B14" s="167">
        <v>2077.44</v>
      </c>
      <c r="C14" s="232">
        <v>0</v>
      </c>
      <c r="D14" s="239">
        <v>0</v>
      </c>
      <c r="E14" s="170">
        <v>6323.2</v>
      </c>
      <c r="F14" s="171">
        <f>E14/B14*100</f>
        <v>304.37461491065926</v>
      </c>
      <c r="G14" s="171">
        <v>0</v>
      </c>
    </row>
    <row r="15" spans="1:7" x14ac:dyDescent="0.25">
      <c r="A15" s="153" t="s">
        <v>135</v>
      </c>
      <c r="B15" s="176"/>
      <c r="C15" s="232"/>
      <c r="D15" s="239"/>
      <c r="E15" s="170"/>
      <c r="F15" s="170"/>
      <c r="G15" s="170"/>
    </row>
    <row r="16" spans="1:7" x14ac:dyDescent="0.25">
      <c r="A16" s="159" t="s">
        <v>136</v>
      </c>
      <c r="B16" s="167">
        <v>1200</v>
      </c>
      <c r="C16" s="232">
        <v>0</v>
      </c>
      <c r="D16" s="239">
        <v>0</v>
      </c>
      <c r="E16" s="171">
        <v>2700</v>
      </c>
      <c r="F16" s="171">
        <f>E16/B16*100</f>
        <v>225</v>
      </c>
      <c r="G16" s="182">
        <v>0</v>
      </c>
    </row>
    <row r="17" spans="1:7" x14ac:dyDescent="0.25">
      <c r="A17" s="153" t="s">
        <v>120</v>
      </c>
      <c r="B17" s="183">
        <v>2929616.7199999997</v>
      </c>
      <c r="C17" s="240">
        <f>C19+C21+C23+C25+C26</f>
        <v>5137570</v>
      </c>
      <c r="D17" s="241">
        <f>D19+D21+D23+D25+D26</f>
        <v>5137332</v>
      </c>
      <c r="E17" s="184">
        <v>2593870.73</v>
      </c>
      <c r="F17" s="185">
        <f>E17/B17*100</f>
        <v>88.539593329464623</v>
      </c>
      <c r="G17" s="186">
        <f>E17/D17*100</f>
        <v>50.490619060633023</v>
      </c>
    </row>
    <row r="18" spans="1:7" x14ac:dyDescent="0.25">
      <c r="A18" s="153" t="s">
        <v>227</v>
      </c>
      <c r="B18" s="187"/>
      <c r="C18" s="242"/>
      <c r="D18" s="242"/>
      <c r="E18" s="170"/>
      <c r="F18" s="170"/>
      <c r="G18" s="170"/>
    </row>
    <row r="19" spans="1:7" x14ac:dyDescent="0.25">
      <c r="A19" s="162" t="s">
        <v>228</v>
      </c>
      <c r="B19" s="167">
        <v>2833335.52</v>
      </c>
      <c r="C19" s="177">
        <v>5021034</v>
      </c>
      <c r="D19" s="177">
        <v>5001034</v>
      </c>
      <c r="E19" s="177">
        <v>2544490.35</v>
      </c>
      <c r="F19" s="177">
        <f>E19/B19*100</f>
        <v>89.805472456011842</v>
      </c>
      <c r="G19" s="171">
        <f>E19/D19*100</f>
        <v>50.879285163828122</v>
      </c>
    </row>
    <row r="20" spans="1:7" x14ac:dyDescent="0.25">
      <c r="A20" s="153" t="s">
        <v>128</v>
      </c>
      <c r="B20" s="187"/>
      <c r="C20" s="242"/>
      <c r="D20" s="243"/>
      <c r="E20" s="170"/>
      <c r="F20" s="170"/>
      <c r="G20" s="170"/>
    </row>
    <row r="21" spans="1:7" x14ac:dyDescent="0.25">
      <c r="A21" s="158" t="s">
        <v>229</v>
      </c>
      <c r="B21" s="163">
        <v>55094.2</v>
      </c>
      <c r="C21" s="177">
        <v>106809</v>
      </c>
      <c r="D21" s="177">
        <v>126571</v>
      </c>
      <c r="E21" s="168">
        <v>39182.269999999997</v>
      </c>
      <c r="F21" s="164">
        <f>E21/B21*100</f>
        <v>71.118683999404652</v>
      </c>
      <c r="G21" s="171">
        <f>E21/D21*100</f>
        <v>30.956751546562796</v>
      </c>
    </row>
    <row r="22" spans="1:7" ht="25.5" x14ac:dyDescent="0.25">
      <c r="A22" s="153" t="s">
        <v>230</v>
      </c>
      <c r="B22" s="187"/>
      <c r="C22" s="242"/>
      <c r="D22" s="243"/>
      <c r="E22" s="170"/>
      <c r="F22" s="170"/>
      <c r="G22" s="170"/>
    </row>
    <row r="23" spans="1:7" ht="25.5" x14ac:dyDescent="0.25">
      <c r="A23" s="159" t="s">
        <v>230</v>
      </c>
      <c r="B23" s="166">
        <v>2316.91</v>
      </c>
      <c r="C23" s="244">
        <v>6250</v>
      </c>
      <c r="D23" s="245">
        <v>6250</v>
      </c>
      <c r="E23">
        <v>513.71</v>
      </c>
      <c r="F23" s="172">
        <f>B23/B11*100</f>
        <v>53.956539660878008</v>
      </c>
      <c r="G23" s="172">
        <f>B23/D23*100</f>
        <v>37.07056</v>
      </c>
    </row>
    <row r="24" spans="1:7" x14ac:dyDescent="0.25">
      <c r="A24" s="153" t="s">
        <v>132</v>
      </c>
      <c r="B24" s="149"/>
      <c r="C24" s="246"/>
      <c r="D24" s="246"/>
      <c r="E24" s="149"/>
      <c r="F24" s="149"/>
      <c r="G24" s="149"/>
    </row>
    <row r="25" spans="1:7" x14ac:dyDescent="0.25">
      <c r="A25" s="159" t="s">
        <v>133</v>
      </c>
      <c r="B25" s="193">
        <v>35788.58</v>
      </c>
      <c r="C25" s="247">
        <v>2927</v>
      </c>
      <c r="D25" s="247">
        <v>2927</v>
      </c>
      <c r="E25" s="138">
        <v>6253.11</v>
      </c>
      <c r="F25" s="139">
        <f>E25/B25*100</f>
        <v>17.472361295139397</v>
      </c>
      <c r="G25" s="139">
        <f>E25/D25*100</f>
        <v>213.63546293132899</v>
      </c>
    </row>
    <row r="26" spans="1:7" x14ac:dyDescent="0.25">
      <c r="A26" s="159" t="s">
        <v>134</v>
      </c>
      <c r="B26" s="138">
        <v>2081.9</v>
      </c>
      <c r="C26" s="247">
        <v>550</v>
      </c>
      <c r="D26" s="247">
        <v>550</v>
      </c>
      <c r="E26" s="138">
        <v>3221.32</v>
      </c>
      <c r="F26" s="139">
        <f>E26/B26*100</f>
        <v>154.72981411210912</v>
      </c>
      <c r="G26" s="139">
        <f>E26/D26*100</f>
        <v>585.6945454545455</v>
      </c>
    </row>
    <row r="27" spans="1:7" x14ac:dyDescent="0.25">
      <c r="A27" s="153" t="s">
        <v>135</v>
      </c>
      <c r="B27" s="149"/>
      <c r="C27" s="246"/>
      <c r="D27" s="246"/>
      <c r="E27" s="149"/>
      <c r="F27" s="149"/>
      <c r="G27" s="149"/>
    </row>
    <row r="28" spans="1:7" x14ac:dyDescent="0.25">
      <c r="A28" s="159" t="s">
        <v>136</v>
      </c>
      <c r="B28" s="138">
        <v>1000</v>
      </c>
      <c r="C28" s="246">
        <v>0</v>
      </c>
      <c r="D28" s="246">
        <v>0</v>
      </c>
      <c r="E28" s="149">
        <v>209.97</v>
      </c>
      <c r="F28" s="139">
        <f>E28/B28*100</f>
        <v>20.997</v>
      </c>
      <c r="G28" s="149">
        <v>0</v>
      </c>
    </row>
    <row r="29" spans="1:7" x14ac:dyDescent="0.25">
      <c r="E29" s="217"/>
    </row>
  </sheetData>
  <mergeCells count="1">
    <mergeCell ref="A1:G1"/>
  </mergeCells>
  <pageMargins left="0.25" right="0.25" top="0.75" bottom="0.75" header="0.3" footer="0.3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107"/>
  <sheetViews>
    <sheetView topLeftCell="G83" workbookViewId="0">
      <selection activeCell="I39" sqref="I39"/>
    </sheetView>
  </sheetViews>
  <sheetFormatPr defaultRowHeight="15" x14ac:dyDescent="0.25"/>
  <cols>
    <col min="6" max="6" width="71.7109375" bestFit="1" customWidth="1"/>
    <col min="7" max="7" width="13.7109375" bestFit="1" customWidth="1"/>
    <col min="8" max="10" width="13.140625" bestFit="1" customWidth="1"/>
    <col min="11" max="11" width="10.5703125" bestFit="1" customWidth="1"/>
  </cols>
  <sheetData>
    <row r="1" spans="2:12" ht="15.75" customHeight="1" x14ac:dyDescent="0.25"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2:12" ht="15.75" x14ac:dyDescent="0.25">
      <c r="B2" s="261" t="s">
        <v>137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</row>
    <row r="3" spans="2:12" ht="18" x14ac:dyDescent="0.25">
      <c r="B3" s="151"/>
      <c r="C3" s="151"/>
      <c r="D3" s="207"/>
      <c r="E3" s="151"/>
      <c r="F3" s="151"/>
      <c r="G3" s="151"/>
      <c r="H3" s="151"/>
      <c r="I3" s="151"/>
      <c r="J3" s="152"/>
      <c r="K3" s="152"/>
      <c r="L3" s="152"/>
    </row>
    <row r="4" spans="2:12" ht="15.75" x14ac:dyDescent="0.25">
      <c r="B4" s="261" t="s">
        <v>138</v>
      </c>
      <c r="C4" s="261"/>
      <c r="D4" s="261"/>
      <c r="E4" s="261"/>
      <c r="F4" s="261"/>
      <c r="G4" s="261"/>
      <c r="H4" s="261"/>
      <c r="I4" s="261"/>
      <c r="J4" s="261"/>
      <c r="K4" s="261"/>
      <c r="L4" s="261"/>
    </row>
    <row r="5" spans="2:12" ht="18" x14ac:dyDescent="0.25">
      <c r="B5" s="151"/>
      <c r="C5" s="151"/>
      <c r="D5" s="151"/>
      <c r="E5" s="151"/>
      <c r="F5" s="151"/>
      <c r="G5" s="151"/>
      <c r="H5" s="151"/>
      <c r="I5" s="151"/>
      <c r="J5" s="152"/>
      <c r="K5" s="152"/>
      <c r="L5" s="152"/>
    </row>
    <row r="6" spans="2:12" ht="15.75" customHeight="1" x14ac:dyDescent="0.25">
      <c r="B6" s="261" t="s">
        <v>139</v>
      </c>
      <c r="C6" s="261"/>
      <c r="D6" s="261"/>
      <c r="E6" s="261"/>
      <c r="F6" s="261"/>
      <c r="G6" s="261"/>
      <c r="H6" s="261"/>
      <c r="I6" s="261"/>
      <c r="J6" s="261"/>
      <c r="K6" s="261"/>
      <c r="L6" s="261"/>
    </row>
    <row r="7" spans="2:12" ht="18" x14ac:dyDescent="0.25">
      <c r="B7" s="151"/>
      <c r="C7" s="151"/>
      <c r="D7" s="151"/>
      <c r="E7" s="151"/>
      <c r="F7" s="151"/>
      <c r="G7" s="151"/>
      <c r="H7" s="151"/>
      <c r="I7" s="151"/>
      <c r="J7" s="152"/>
      <c r="K7" s="152"/>
      <c r="L7" s="152"/>
    </row>
    <row r="8" spans="2:12" ht="51" x14ac:dyDescent="0.25">
      <c r="B8" s="262" t="s">
        <v>115</v>
      </c>
      <c r="C8" s="263"/>
      <c r="D8" s="263"/>
      <c r="E8" s="263"/>
      <c r="F8" s="264"/>
      <c r="G8" s="160" t="s">
        <v>226</v>
      </c>
      <c r="H8" s="160" t="s">
        <v>244</v>
      </c>
      <c r="I8" s="160" t="s">
        <v>245</v>
      </c>
      <c r="J8" s="160" t="s">
        <v>246</v>
      </c>
      <c r="K8" s="160" t="s">
        <v>116</v>
      </c>
      <c r="L8" s="160" t="s">
        <v>117</v>
      </c>
    </row>
    <row r="9" spans="2:12" x14ac:dyDescent="0.25">
      <c r="B9" s="268">
        <v>1</v>
      </c>
      <c r="C9" s="269"/>
      <c r="D9" s="269"/>
      <c r="E9" s="269"/>
      <c r="F9" s="270"/>
      <c r="G9" s="194">
        <v>2</v>
      </c>
      <c r="H9" s="194">
        <v>3</v>
      </c>
      <c r="I9" s="194">
        <v>4</v>
      </c>
      <c r="J9" s="194">
        <v>5</v>
      </c>
      <c r="K9" s="194" t="s">
        <v>118</v>
      </c>
      <c r="L9" s="194" t="s">
        <v>119</v>
      </c>
    </row>
    <row r="10" spans="2:12" ht="15.75" customHeight="1" x14ac:dyDescent="0.25">
      <c r="B10" s="149"/>
      <c r="C10" s="149"/>
      <c r="D10" s="149"/>
      <c r="E10" s="149"/>
      <c r="F10" s="195" t="s">
        <v>140</v>
      </c>
      <c r="G10" s="135">
        <v>2565001.48</v>
      </c>
      <c r="H10" s="224">
        <v>4670210</v>
      </c>
      <c r="I10" s="224">
        <v>4670210</v>
      </c>
      <c r="J10" s="248">
        <v>2585752.29</v>
      </c>
      <c r="K10" s="204">
        <f>J10/G10*100</f>
        <v>100.80899797375555</v>
      </c>
      <c r="L10" s="204">
        <f>J10/I10*100</f>
        <v>55.366938317548886</v>
      </c>
    </row>
    <row r="11" spans="2:12" x14ac:dyDescent="0.25">
      <c r="B11" s="134">
        <v>6</v>
      </c>
      <c r="C11" s="149"/>
      <c r="D11" s="149"/>
      <c r="E11" s="149"/>
      <c r="F11" s="148" t="s">
        <v>144</v>
      </c>
      <c r="G11" s="135">
        <v>2565001.48</v>
      </c>
      <c r="H11" s="224">
        <f>H12+H15+H17+H25+H28+H33</f>
        <v>4670210</v>
      </c>
      <c r="I11" s="224">
        <f>I12+I15+I17+I25+I28+I33</f>
        <v>4670210</v>
      </c>
      <c r="J11" s="248">
        <v>2585752.29</v>
      </c>
      <c r="K11" s="204">
        <f>J11/G11*100</f>
        <v>100.80899797375555</v>
      </c>
      <c r="L11" s="204">
        <f>J11/I11*100</f>
        <v>55.366938317548886</v>
      </c>
    </row>
    <row r="12" spans="2:12" x14ac:dyDescent="0.25">
      <c r="B12" s="149"/>
      <c r="C12" s="134">
        <v>63</v>
      </c>
      <c r="D12" s="149"/>
      <c r="E12" s="149"/>
      <c r="F12" s="149" t="s">
        <v>145</v>
      </c>
      <c r="G12" s="135">
        <v>2077</v>
      </c>
      <c r="H12" s="225">
        <v>0</v>
      </c>
      <c r="I12" s="225">
        <v>0</v>
      </c>
      <c r="J12" s="248">
        <v>13782.75</v>
      </c>
      <c r="K12" s="204">
        <f t="shared" ref="K12:K36" si="0">J12/G12*100</f>
        <v>663.58931150698129</v>
      </c>
      <c r="L12" s="204">
        <v>0</v>
      </c>
    </row>
    <row r="13" spans="2:12" x14ac:dyDescent="0.25">
      <c r="B13" s="149"/>
      <c r="C13" s="149"/>
      <c r="D13" s="134">
        <v>632</v>
      </c>
      <c r="E13" s="149"/>
      <c r="F13" s="149" t="s">
        <v>146</v>
      </c>
      <c r="G13" s="135">
        <v>2077</v>
      </c>
      <c r="H13" s="226">
        <v>0</v>
      </c>
      <c r="I13" s="226">
        <v>0</v>
      </c>
      <c r="J13" s="248">
        <v>13782.75</v>
      </c>
      <c r="K13" s="204">
        <f t="shared" si="0"/>
        <v>663.58931150698129</v>
      </c>
      <c r="L13" s="204">
        <v>0</v>
      </c>
    </row>
    <row r="14" spans="2:12" x14ac:dyDescent="0.25">
      <c r="B14" s="149"/>
      <c r="C14" s="149"/>
      <c r="D14" s="149"/>
      <c r="E14" s="149">
        <v>6323</v>
      </c>
      <c r="F14" s="137" t="s">
        <v>147</v>
      </c>
      <c r="G14" s="138">
        <v>2077</v>
      </c>
      <c r="H14" s="223">
        <v>0</v>
      </c>
      <c r="I14" s="223">
        <v>0</v>
      </c>
      <c r="J14" s="249">
        <v>13782.75</v>
      </c>
      <c r="K14" s="204">
        <f t="shared" si="0"/>
        <v>663.58931150698129</v>
      </c>
      <c r="L14" s="204">
        <v>0</v>
      </c>
    </row>
    <row r="15" spans="2:12" x14ac:dyDescent="0.25">
      <c r="B15" s="149"/>
      <c r="C15" s="149"/>
      <c r="D15" s="134">
        <v>636</v>
      </c>
      <c r="E15" s="149"/>
      <c r="F15" s="149" t="s">
        <v>148</v>
      </c>
      <c r="G15" s="135">
        <v>2472</v>
      </c>
      <c r="H15" s="226">
        <v>265</v>
      </c>
      <c r="I15" s="226">
        <v>265</v>
      </c>
      <c r="J15" s="248">
        <v>1140</v>
      </c>
      <c r="K15" s="204">
        <f t="shared" si="0"/>
        <v>46.116504854368934</v>
      </c>
      <c r="L15" s="204">
        <f t="shared" ref="L15:L35" si="1">J15/I15*100</f>
        <v>430.18867924528303</v>
      </c>
    </row>
    <row r="16" spans="2:12" x14ac:dyDescent="0.25">
      <c r="B16" s="149"/>
      <c r="C16" s="149"/>
      <c r="D16" s="149"/>
      <c r="E16" s="149">
        <v>6361</v>
      </c>
      <c r="F16" s="137" t="s">
        <v>149</v>
      </c>
      <c r="G16" s="138">
        <v>2472</v>
      </c>
      <c r="H16" s="223">
        <v>265</v>
      </c>
      <c r="I16" s="223">
        <v>265</v>
      </c>
      <c r="J16" s="249">
        <v>1140</v>
      </c>
      <c r="K16" s="204">
        <f t="shared" si="0"/>
        <v>46.116504854368934</v>
      </c>
      <c r="L16" s="204">
        <f t="shared" si="1"/>
        <v>430.18867924528303</v>
      </c>
    </row>
    <row r="17" spans="2:12" x14ac:dyDescent="0.25">
      <c r="B17" s="149"/>
      <c r="C17" s="149"/>
      <c r="D17" s="141">
        <v>639</v>
      </c>
      <c r="E17" s="149"/>
      <c r="F17" s="149" t="s">
        <v>150</v>
      </c>
      <c r="G17" s="135">
        <v>2703.9300000000003</v>
      </c>
      <c r="H17" s="226">
        <v>2662</v>
      </c>
      <c r="I17" s="225">
        <v>2662</v>
      </c>
      <c r="J17" s="250">
        <v>4277.22</v>
      </c>
      <c r="K17" s="204">
        <f t="shared" si="0"/>
        <v>158.18530805161376</v>
      </c>
      <c r="L17" s="204">
        <f t="shared" si="1"/>
        <v>160.67693463561233</v>
      </c>
    </row>
    <row r="18" spans="2:12" x14ac:dyDescent="0.25">
      <c r="B18" s="149"/>
      <c r="C18" s="149"/>
      <c r="D18" s="149"/>
      <c r="E18" s="149">
        <v>6391</v>
      </c>
      <c r="F18" s="142" t="s">
        <v>151</v>
      </c>
      <c r="G18" s="138">
        <v>516.80999999999995</v>
      </c>
      <c r="H18" s="223">
        <v>2662</v>
      </c>
      <c r="I18" s="227">
        <v>2662</v>
      </c>
      <c r="J18" s="251">
        <v>3534.48</v>
      </c>
      <c r="K18" s="204">
        <f t="shared" si="0"/>
        <v>683.90317524815703</v>
      </c>
      <c r="L18" s="204">
        <f t="shared" si="1"/>
        <v>132.77535687453044</v>
      </c>
    </row>
    <row r="19" spans="2:12" x14ac:dyDescent="0.25">
      <c r="B19" s="149"/>
      <c r="C19" s="149"/>
      <c r="D19" s="149"/>
      <c r="E19" s="149">
        <v>6392</v>
      </c>
      <c r="F19" s="142" t="s">
        <v>231</v>
      </c>
      <c r="G19" s="138">
        <v>1650.13</v>
      </c>
      <c r="H19" s="223">
        <v>0</v>
      </c>
      <c r="I19" s="227">
        <v>0</v>
      </c>
      <c r="J19" s="251">
        <v>0</v>
      </c>
      <c r="K19" s="204">
        <v>0</v>
      </c>
      <c r="L19" s="204">
        <v>0</v>
      </c>
    </row>
    <row r="20" spans="2:12" x14ac:dyDescent="0.25">
      <c r="B20" s="149"/>
      <c r="C20" s="149"/>
      <c r="D20" s="149"/>
      <c r="E20" s="149">
        <v>6393</v>
      </c>
      <c r="F20" s="142" t="s">
        <v>152</v>
      </c>
      <c r="G20" s="138">
        <v>536.99</v>
      </c>
      <c r="H20" s="223">
        <v>0</v>
      </c>
      <c r="I20" s="223">
        <v>0</v>
      </c>
      <c r="J20" s="249">
        <v>742.74</v>
      </c>
      <c r="K20" s="204">
        <f t="shared" si="0"/>
        <v>138.31542486824708</v>
      </c>
      <c r="L20" s="204">
        <v>0</v>
      </c>
    </row>
    <row r="21" spans="2:12" x14ac:dyDescent="0.25">
      <c r="B21" s="149"/>
      <c r="C21" s="141">
        <v>64</v>
      </c>
      <c r="D21" s="149"/>
      <c r="E21" s="149"/>
      <c r="F21" s="149" t="s">
        <v>153</v>
      </c>
      <c r="G21" s="136">
        <v>22521.31</v>
      </c>
      <c r="H21" s="226">
        <v>0</v>
      </c>
      <c r="I21" s="226">
        <v>0</v>
      </c>
      <c r="J21" s="248">
        <v>0.2</v>
      </c>
      <c r="K21" s="204">
        <f t="shared" si="0"/>
        <v>8.880478089418421E-4</v>
      </c>
      <c r="L21" s="204">
        <v>0</v>
      </c>
    </row>
    <row r="22" spans="2:12" x14ac:dyDescent="0.25">
      <c r="B22" s="149"/>
      <c r="C22" s="149"/>
      <c r="D22" s="141">
        <v>641</v>
      </c>
      <c r="E22" s="149"/>
      <c r="F22" s="149" t="s">
        <v>154</v>
      </c>
      <c r="G22" s="136">
        <v>0.44</v>
      </c>
      <c r="H22" s="226">
        <v>0</v>
      </c>
      <c r="I22" s="226">
        <v>0</v>
      </c>
      <c r="J22" s="248">
        <v>0.2</v>
      </c>
      <c r="K22" s="204">
        <f t="shared" si="0"/>
        <v>45.45454545454546</v>
      </c>
      <c r="L22" s="204">
        <v>0</v>
      </c>
    </row>
    <row r="23" spans="2:12" x14ac:dyDescent="0.25">
      <c r="B23" s="149"/>
      <c r="C23" s="149"/>
      <c r="D23" s="149"/>
      <c r="E23" s="149">
        <v>6413</v>
      </c>
      <c r="F23" s="142" t="s">
        <v>143</v>
      </c>
      <c r="G23" s="139">
        <v>0.44</v>
      </c>
      <c r="H23" s="223">
        <v>0</v>
      </c>
      <c r="I23" s="223">
        <v>0</v>
      </c>
      <c r="J23" s="249">
        <v>0.2</v>
      </c>
      <c r="K23" s="204">
        <f t="shared" si="0"/>
        <v>45.45454545454546</v>
      </c>
      <c r="L23" s="204">
        <v>0</v>
      </c>
    </row>
    <row r="24" spans="2:12" x14ac:dyDescent="0.25">
      <c r="B24" s="149"/>
      <c r="C24" s="149"/>
      <c r="D24" s="149"/>
      <c r="E24" s="149">
        <v>6423</v>
      </c>
      <c r="F24" s="142" t="s">
        <v>232</v>
      </c>
      <c r="G24" s="139">
        <v>22520.87</v>
      </c>
      <c r="H24" s="223">
        <v>0</v>
      </c>
      <c r="I24" s="223">
        <v>0</v>
      </c>
      <c r="J24" s="249">
        <v>0</v>
      </c>
      <c r="K24" s="204">
        <v>100</v>
      </c>
      <c r="L24" s="204">
        <v>100</v>
      </c>
    </row>
    <row r="25" spans="2:12" x14ac:dyDescent="0.25">
      <c r="B25" s="149"/>
      <c r="C25" s="141">
        <v>65</v>
      </c>
      <c r="D25" s="149"/>
      <c r="E25" s="149"/>
      <c r="F25" s="149" t="s">
        <v>142</v>
      </c>
      <c r="G25" s="144">
        <v>4183.87</v>
      </c>
      <c r="H25" s="225">
        <v>6250</v>
      </c>
      <c r="I25" s="225">
        <v>6250</v>
      </c>
      <c r="J25" s="248">
        <v>1304.21</v>
      </c>
      <c r="K25" s="204">
        <f t="shared" si="0"/>
        <v>31.172335660524826</v>
      </c>
      <c r="L25" s="204">
        <f t="shared" si="1"/>
        <v>20.867360000000001</v>
      </c>
    </row>
    <row r="26" spans="2:12" x14ac:dyDescent="0.25">
      <c r="B26" s="149"/>
      <c r="C26" s="149"/>
      <c r="D26" s="141">
        <v>652</v>
      </c>
      <c r="E26" s="149"/>
      <c r="F26" s="149" t="s">
        <v>141</v>
      </c>
      <c r="G26" s="135">
        <v>4183.87</v>
      </c>
      <c r="H26" s="225">
        <v>6250</v>
      </c>
      <c r="I26" s="225">
        <v>6250</v>
      </c>
      <c r="J26" s="248">
        <v>1304.21</v>
      </c>
      <c r="K26" s="204">
        <f t="shared" si="0"/>
        <v>31.172335660524826</v>
      </c>
      <c r="L26" s="204">
        <f t="shared" si="1"/>
        <v>20.867360000000001</v>
      </c>
    </row>
    <row r="27" spans="2:12" x14ac:dyDescent="0.25">
      <c r="B27" s="149"/>
      <c r="C27" s="149"/>
      <c r="D27" s="149"/>
      <c r="E27" s="149">
        <v>6526</v>
      </c>
      <c r="F27" s="142" t="s">
        <v>155</v>
      </c>
      <c r="G27" s="138">
        <v>4183.87</v>
      </c>
      <c r="H27" s="227">
        <v>6250</v>
      </c>
      <c r="I27" s="227">
        <v>6250</v>
      </c>
      <c r="J27" s="249">
        <v>1304.21</v>
      </c>
      <c r="K27" s="204">
        <f t="shared" si="0"/>
        <v>31.172335660524826</v>
      </c>
      <c r="L27" s="204">
        <f t="shared" si="1"/>
        <v>20.867360000000001</v>
      </c>
    </row>
    <row r="28" spans="2:12" x14ac:dyDescent="0.25">
      <c r="B28" s="149"/>
      <c r="C28" s="141">
        <v>66</v>
      </c>
      <c r="D28" s="149"/>
      <c r="E28" s="149"/>
      <c r="F28" s="149" t="s">
        <v>156</v>
      </c>
      <c r="G28" s="135">
        <v>66267.429999999993</v>
      </c>
      <c r="H28" s="225">
        <v>111487</v>
      </c>
      <c r="I28" s="225">
        <v>111487</v>
      </c>
      <c r="J28" s="248">
        <v>47860.33</v>
      </c>
      <c r="K28" s="204">
        <f t="shared" si="0"/>
        <v>72.223006083078829</v>
      </c>
      <c r="L28" s="204">
        <f t="shared" si="1"/>
        <v>42.929067963080897</v>
      </c>
    </row>
    <row r="29" spans="2:12" x14ac:dyDescent="0.25">
      <c r="B29" s="149"/>
      <c r="C29" s="149"/>
      <c r="D29" s="134">
        <v>661</v>
      </c>
      <c r="E29" s="149"/>
      <c r="F29" s="149" t="s">
        <v>157</v>
      </c>
      <c r="G29" s="135">
        <v>66267.429999999993</v>
      </c>
      <c r="H29" s="225">
        <v>111487</v>
      </c>
      <c r="I29" s="225">
        <v>111487</v>
      </c>
      <c r="J29" s="248">
        <v>47860.33</v>
      </c>
      <c r="K29" s="204">
        <f t="shared" si="0"/>
        <v>72.223006083078829</v>
      </c>
      <c r="L29" s="204">
        <f t="shared" si="1"/>
        <v>42.929067963080897</v>
      </c>
    </row>
    <row r="30" spans="2:12" x14ac:dyDescent="0.25">
      <c r="B30" s="149"/>
      <c r="C30" s="149"/>
      <c r="D30" s="149"/>
      <c r="E30" s="149">
        <v>6615</v>
      </c>
      <c r="F30" s="145" t="s">
        <v>158</v>
      </c>
      <c r="G30" s="138">
        <v>66267.429999999993</v>
      </c>
      <c r="H30" s="227">
        <v>111487</v>
      </c>
      <c r="I30" s="227">
        <v>111487</v>
      </c>
      <c r="J30" s="249">
        <v>47860.33</v>
      </c>
      <c r="K30" s="204">
        <f t="shared" si="0"/>
        <v>72.223006083078829</v>
      </c>
      <c r="L30" s="204">
        <f t="shared" si="1"/>
        <v>42.929067963080897</v>
      </c>
    </row>
    <row r="31" spans="2:12" x14ac:dyDescent="0.25">
      <c r="B31" s="149"/>
      <c r="C31" s="149"/>
      <c r="D31" s="134">
        <v>663</v>
      </c>
      <c r="E31" s="149"/>
      <c r="F31" s="149" t="s">
        <v>159</v>
      </c>
      <c r="G31" s="135">
        <v>1200</v>
      </c>
      <c r="H31" s="226">
        <v>0</v>
      </c>
      <c r="I31" s="225">
        <v>0</v>
      </c>
      <c r="J31" s="248">
        <v>2700</v>
      </c>
      <c r="K31" s="204">
        <f t="shared" si="0"/>
        <v>225</v>
      </c>
      <c r="L31" s="204">
        <v>0</v>
      </c>
    </row>
    <row r="32" spans="2:12" x14ac:dyDescent="0.25">
      <c r="B32" s="149"/>
      <c r="C32" s="149"/>
      <c r="D32" s="149"/>
      <c r="E32" s="149">
        <v>6631</v>
      </c>
      <c r="F32" s="147" t="s">
        <v>160</v>
      </c>
      <c r="G32" s="138">
        <v>1200</v>
      </c>
      <c r="H32" s="223">
        <v>0</v>
      </c>
      <c r="I32" s="225">
        <v>0</v>
      </c>
      <c r="J32" s="249">
        <v>2700</v>
      </c>
      <c r="K32" s="204">
        <f t="shared" si="0"/>
        <v>225</v>
      </c>
      <c r="L32" s="204">
        <v>0</v>
      </c>
    </row>
    <row r="33" spans="2:12" x14ac:dyDescent="0.25">
      <c r="B33" s="149"/>
      <c r="C33" s="134">
        <v>67</v>
      </c>
      <c r="D33" s="149"/>
      <c r="E33" s="149"/>
      <c r="F33" s="149" t="s">
        <v>161</v>
      </c>
      <c r="G33" s="135">
        <v>2463575.94</v>
      </c>
      <c r="H33" s="225">
        <v>4549546</v>
      </c>
      <c r="I33" s="225">
        <v>4549546</v>
      </c>
      <c r="J33" s="248">
        <v>2514687.58</v>
      </c>
      <c r="K33" s="204">
        <f t="shared" si="0"/>
        <v>102.07469309835848</v>
      </c>
      <c r="L33" s="204">
        <f t="shared" si="1"/>
        <v>55.273374090513649</v>
      </c>
    </row>
    <row r="34" spans="2:12" x14ac:dyDescent="0.25">
      <c r="B34" s="149"/>
      <c r="C34" s="149"/>
      <c r="D34" s="148">
        <v>671</v>
      </c>
      <c r="E34" s="149"/>
      <c r="F34" s="149" t="s">
        <v>162</v>
      </c>
      <c r="G34" s="135">
        <v>2463575.94</v>
      </c>
      <c r="H34" s="225">
        <v>4549546</v>
      </c>
      <c r="I34" s="225">
        <v>4549546</v>
      </c>
      <c r="J34" s="248">
        <v>2514687.58</v>
      </c>
      <c r="K34" s="204">
        <f t="shared" si="0"/>
        <v>102.07469309835848</v>
      </c>
      <c r="L34" s="204">
        <f t="shared" si="1"/>
        <v>55.273374090513649</v>
      </c>
    </row>
    <row r="35" spans="2:12" x14ac:dyDescent="0.25">
      <c r="B35" s="149"/>
      <c r="C35" s="149"/>
      <c r="D35" s="149"/>
      <c r="E35" s="149">
        <v>6711</v>
      </c>
      <c r="F35" s="149" t="s">
        <v>163</v>
      </c>
      <c r="G35" s="146">
        <v>2419627.17</v>
      </c>
      <c r="H35" s="227">
        <v>4549546</v>
      </c>
      <c r="I35" s="227">
        <v>4549546</v>
      </c>
      <c r="J35" s="249">
        <v>2503604.79</v>
      </c>
      <c r="K35" s="204">
        <f t="shared" si="0"/>
        <v>103.47068428728217</v>
      </c>
      <c r="L35" s="204">
        <f t="shared" si="1"/>
        <v>55.029771981643883</v>
      </c>
    </row>
    <row r="36" spans="2:12" x14ac:dyDescent="0.25">
      <c r="B36" s="149"/>
      <c r="C36" s="149"/>
      <c r="D36" s="149"/>
      <c r="E36" s="149">
        <v>6712</v>
      </c>
      <c r="F36" s="149" t="s">
        <v>164</v>
      </c>
      <c r="G36" s="138">
        <v>43948.77</v>
      </c>
      <c r="H36" s="223">
        <v>0</v>
      </c>
      <c r="I36" s="227">
        <v>0</v>
      </c>
      <c r="J36" s="249">
        <v>11082.79</v>
      </c>
      <c r="K36" s="204">
        <f t="shared" si="0"/>
        <v>25.217520308304426</v>
      </c>
      <c r="L36" s="204">
        <v>0</v>
      </c>
    </row>
    <row r="37" spans="2:12" x14ac:dyDescent="0.25">
      <c r="B37" s="198"/>
      <c r="C37" s="199"/>
      <c r="D37" s="199"/>
      <c r="E37" s="199"/>
      <c r="F37" s="200"/>
      <c r="G37" s="138"/>
      <c r="H37" s="223"/>
      <c r="I37" s="227"/>
      <c r="J37" s="249"/>
      <c r="K37" s="140"/>
      <c r="L37" s="140"/>
    </row>
    <row r="38" spans="2:12" s="197" customFormat="1" ht="51" x14ac:dyDescent="0.25">
      <c r="B38" s="262" t="s">
        <v>115</v>
      </c>
      <c r="C38" s="263"/>
      <c r="D38" s="263"/>
      <c r="E38" s="263"/>
      <c r="F38" s="264"/>
      <c r="G38" s="160" t="s">
        <v>221</v>
      </c>
      <c r="H38" s="160" t="s">
        <v>225</v>
      </c>
      <c r="I38" s="160" t="s">
        <v>245</v>
      </c>
      <c r="J38" s="160" t="s">
        <v>226</v>
      </c>
      <c r="K38" s="160" t="s">
        <v>116</v>
      </c>
      <c r="L38" s="160" t="s">
        <v>117</v>
      </c>
    </row>
    <row r="39" spans="2:12" x14ac:dyDescent="0.25">
      <c r="B39" s="265">
        <v>1</v>
      </c>
      <c r="C39" s="266"/>
      <c r="D39" s="266"/>
      <c r="E39" s="266"/>
      <c r="F39" s="267"/>
      <c r="G39" s="161">
        <v>2</v>
      </c>
      <c r="H39" s="161">
        <v>3</v>
      </c>
      <c r="I39" s="161">
        <v>4</v>
      </c>
      <c r="J39" s="161">
        <v>5</v>
      </c>
      <c r="K39" s="161" t="s">
        <v>118</v>
      </c>
      <c r="L39" s="161" t="s">
        <v>119</v>
      </c>
    </row>
    <row r="40" spans="2:12" x14ac:dyDescent="0.25">
      <c r="B40" s="201"/>
      <c r="C40" s="201"/>
      <c r="D40" s="201"/>
      <c r="E40" s="201"/>
      <c r="F40" s="202" t="s">
        <v>120</v>
      </c>
      <c r="G40" s="203">
        <f>G41+G93</f>
        <v>2929616.7199999997</v>
      </c>
      <c r="H40" s="229">
        <f>H41+H93</f>
        <v>4700145</v>
      </c>
      <c r="I40" s="229">
        <f>I41+I93</f>
        <v>4747609</v>
      </c>
      <c r="J40" s="252">
        <f>J41+J93</f>
        <v>2593870.73</v>
      </c>
      <c r="K40" s="205">
        <f>J40/G40*100</f>
        <v>88.539593329464623</v>
      </c>
      <c r="L40" s="206">
        <f>J40/I40*100</f>
        <v>54.635306530087036</v>
      </c>
    </row>
    <row r="41" spans="2:12" x14ac:dyDescent="0.25">
      <c r="B41" s="196">
        <v>3</v>
      </c>
      <c r="C41" s="149"/>
      <c r="D41" s="149"/>
      <c r="E41" s="149"/>
      <c r="F41" s="148" t="s">
        <v>165</v>
      </c>
      <c r="G41" s="135">
        <f>G42+G51+G80+G85+G88</f>
        <v>2859552.28</v>
      </c>
      <c r="H41" s="225">
        <f>H42+H51+H80+H85+H88</f>
        <v>4695500</v>
      </c>
      <c r="I41" s="225">
        <f>I42+I51+I80+I85+I88</f>
        <v>4700112</v>
      </c>
      <c r="J41" s="248">
        <f>J42+J51+J80+J85+J88</f>
        <v>2576016.29</v>
      </c>
      <c r="K41" s="204">
        <f>J41/G41*100</f>
        <v>90.08460198531499</v>
      </c>
      <c r="L41" s="204">
        <f>J41/I41*100</f>
        <v>54.807551181759074</v>
      </c>
    </row>
    <row r="42" spans="2:12" x14ac:dyDescent="0.25">
      <c r="B42" s="149"/>
      <c r="C42" s="148">
        <v>31</v>
      </c>
      <c r="D42" s="149"/>
      <c r="E42" s="149"/>
      <c r="F42" s="148" t="s">
        <v>166</v>
      </c>
      <c r="G42" s="135">
        <f>G43+G47+G49</f>
        <v>2473146.8200000003</v>
      </c>
      <c r="H42" s="225">
        <f>H43+H47+H49</f>
        <v>3855194</v>
      </c>
      <c r="I42" s="225">
        <f>I43+I47+I49</f>
        <v>3863233</v>
      </c>
      <c r="J42" s="248">
        <f>J43+J47+J49</f>
        <v>2216161.64</v>
      </c>
      <c r="K42" s="204">
        <f t="shared" ref="K42:K91" si="2">J42/G42*100</f>
        <v>89.608980028124648</v>
      </c>
      <c r="L42" s="204">
        <f t="shared" ref="L42:L91" si="3">J42/I42*100</f>
        <v>57.365466695899528</v>
      </c>
    </row>
    <row r="43" spans="2:12" x14ac:dyDescent="0.25">
      <c r="B43" s="149"/>
      <c r="C43" s="149"/>
      <c r="D43" s="149">
        <v>311</v>
      </c>
      <c r="E43" s="149"/>
      <c r="F43" s="150" t="s">
        <v>167</v>
      </c>
      <c r="G43" s="135">
        <f>G44+G45+G46</f>
        <v>2083640.7500000002</v>
      </c>
      <c r="H43" s="225">
        <v>3266194</v>
      </c>
      <c r="I43" s="225">
        <v>3266194</v>
      </c>
      <c r="J43" s="248">
        <v>1850645.58</v>
      </c>
      <c r="K43" s="204">
        <f t="shared" si="2"/>
        <v>88.817881873350757</v>
      </c>
      <c r="L43" s="204">
        <f t="shared" si="3"/>
        <v>56.660614158252699</v>
      </c>
    </row>
    <row r="44" spans="2:12" x14ac:dyDescent="0.25">
      <c r="B44" s="149"/>
      <c r="C44" s="149"/>
      <c r="D44" s="149"/>
      <c r="E44" s="149">
        <v>3111</v>
      </c>
      <c r="F44" s="149" t="s">
        <v>168</v>
      </c>
      <c r="G44" s="138">
        <v>2015039.6</v>
      </c>
      <c r="H44" s="227">
        <v>2696094</v>
      </c>
      <c r="I44" s="227">
        <v>2696094</v>
      </c>
      <c r="J44" s="249">
        <v>1782191.75</v>
      </c>
      <c r="K44" s="204">
        <f t="shared" si="2"/>
        <v>88.444502529875834</v>
      </c>
      <c r="L44" s="204">
        <f t="shared" si="3"/>
        <v>66.102730468596434</v>
      </c>
    </row>
    <row r="45" spans="2:12" x14ac:dyDescent="0.25">
      <c r="B45" s="149"/>
      <c r="C45" s="149"/>
      <c r="D45" s="149"/>
      <c r="E45" s="149">
        <v>3113</v>
      </c>
      <c r="F45" s="150" t="s">
        <v>72</v>
      </c>
      <c r="G45" s="138">
        <v>17310.09</v>
      </c>
      <c r="H45" s="227">
        <v>20100</v>
      </c>
      <c r="I45" s="227">
        <v>20100</v>
      </c>
      <c r="J45" s="249">
        <v>20238.73</v>
      </c>
      <c r="K45" s="204">
        <f t="shared" si="2"/>
        <v>116.91868730896257</v>
      </c>
      <c r="L45" s="204">
        <f t="shared" si="3"/>
        <v>100.69019900497511</v>
      </c>
    </row>
    <row r="46" spans="2:12" x14ac:dyDescent="0.25">
      <c r="B46" s="149"/>
      <c r="C46" s="149"/>
      <c r="D46" s="149"/>
      <c r="E46" s="149">
        <v>3114</v>
      </c>
      <c r="F46" s="149" t="s">
        <v>169</v>
      </c>
      <c r="G46" s="138">
        <v>51291.06</v>
      </c>
      <c r="H46" s="227">
        <v>550000</v>
      </c>
      <c r="I46" s="227">
        <v>550000</v>
      </c>
      <c r="J46" s="249">
        <v>48215.1</v>
      </c>
      <c r="K46" s="204">
        <f t="shared" si="2"/>
        <v>94.002931505022516</v>
      </c>
      <c r="L46" s="204">
        <f t="shared" si="3"/>
        <v>8.7663818181818183</v>
      </c>
    </row>
    <row r="47" spans="2:12" x14ac:dyDescent="0.25">
      <c r="B47" s="149"/>
      <c r="C47" s="149"/>
      <c r="D47" s="149">
        <v>312</v>
      </c>
      <c r="E47" s="149"/>
      <c r="F47" s="150" t="s">
        <v>170</v>
      </c>
      <c r="G47" s="135">
        <v>77160.55</v>
      </c>
      <c r="H47" s="225">
        <v>105000</v>
      </c>
      <c r="I47" s="225">
        <v>105000</v>
      </c>
      <c r="J47" s="248">
        <v>78448.960000000006</v>
      </c>
      <c r="K47" s="204">
        <f t="shared" si="2"/>
        <v>101.66977814440152</v>
      </c>
      <c r="L47" s="204">
        <f t="shared" si="3"/>
        <v>74.713295238095242</v>
      </c>
    </row>
    <row r="48" spans="2:12" x14ac:dyDescent="0.25">
      <c r="B48" s="149"/>
      <c r="C48" s="149"/>
      <c r="D48" s="149"/>
      <c r="E48" s="149">
        <v>3121</v>
      </c>
      <c r="F48" s="149" t="s">
        <v>171</v>
      </c>
      <c r="G48" s="138">
        <v>77160.55</v>
      </c>
      <c r="H48" s="227">
        <v>105000</v>
      </c>
      <c r="I48" s="227">
        <v>105000</v>
      </c>
      <c r="J48" s="249">
        <v>78448.960000000006</v>
      </c>
      <c r="K48" s="204">
        <f t="shared" si="2"/>
        <v>101.66977814440152</v>
      </c>
      <c r="L48" s="204">
        <f t="shared" si="3"/>
        <v>74.713295238095242</v>
      </c>
    </row>
    <row r="49" spans="2:12" x14ac:dyDescent="0.25">
      <c r="B49" s="149"/>
      <c r="C49" s="149"/>
      <c r="D49" s="149">
        <v>313</v>
      </c>
      <c r="E49" s="149"/>
      <c r="F49" s="150" t="s">
        <v>172</v>
      </c>
      <c r="G49" s="135">
        <v>312345.52</v>
      </c>
      <c r="H49" s="225">
        <v>484000</v>
      </c>
      <c r="I49" s="225">
        <v>492039</v>
      </c>
      <c r="J49" s="248">
        <v>287067.09999999998</v>
      </c>
      <c r="K49" s="204">
        <f t="shared" si="2"/>
        <v>91.906904891736545</v>
      </c>
      <c r="L49" s="204">
        <f t="shared" si="3"/>
        <v>58.342346846489804</v>
      </c>
    </row>
    <row r="50" spans="2:12" x14ac:dyDescent="0.25">
      <c r="B50" s="149"/>
      <c r="C50" s="149"/>
      <c r="D50" s="149"/>
      <c r="E50" s="149">
        <v>3132</v>
      </c>
      <c r="F50" s="149" t="s">
        <v>173</v>
      </c>
      <c r="G50" s="138">
        <v>312345.52</v>
      </c>
      <c r="H50" s="227">
        <v>484000</v>
      </c>
      <c r="I50" s="227">
        <v>492039</v>
      </c>
      <c r="J50" s="249">
        <v>287067.09999999998</v>
      </c>
      <c r="K50" s="204">
        <f t="shared" si="2"/>
        <v>91.906904891736545</v>
      </c>
      <c r="L50" s="204">
        <f t="shared" si="3"/>
        <v>58.342346846489804</v>
      </c>
    </row>
    <row r="51" spans="2:12" x14ac:dyDescent="0.25">
      <c r="B51" s="149"/>
      <c r="C51" s="148">
        <v>32</v>
      </c>
      <c r="D51" s="149"/>
      <c r="E51" s="148">
        <v>32</v>
      </c>
      <c r="F51" s="148" t="s">
        <v>174</v>
      </c>
      <c r="G51" s="135">
        <f>G52+G56+G63+G73</f>
        <v>362497.77999999997</v>
      </c>
      <c r="H51" s="225">
        <f>H52+H56+H63+H73</f>
        <v>790144</v>
      </c>
      <c r="I51" s="225">
        <f>I52+I56+I63+I73</f>
        <v>787017</v>
      </c>
      <c r="J51" s="248">
        <f>J52+J56+J63+J73</f>
        <v>334621.03000000003</v>
      </c>
      <c r="K51" s="204">
        <f t="shared" si="2"/>
        <v>92.309814973211715</v>
      </c>
      <c r="L51" s="204">
        <f t="shared" si="3"/>
        <v>42.517636849013428</v>
      </c>
    </row>
    <row r="52" spans="2:12" x14ac:dyDescent="0.25">
      <c r="B52" s="149"/>
      <c r="C52" s="149"/>
      <c r="D52" s="149">
        <v>321</v>
      </c>
      <c r="E52" s="149">
        <v>321</v>
      </c>
      <c r="F52" s="150" t="s">
        <v>175</v>
      </c>
      <c r="G52" s="135">
        <f>G53+G54+G55</f>
        <v>80382.48000000001</v>
      </c>
      <c r="H52" s="225">
        <f>H53+H54+H55</f>
        <v>133679</v>
      </c>
      <c r="I52" s="225">
        <f>I53+I54+I55</f>
        <v>130552</v>
      </c>
      <c r="J52" s="248">
        <v>78496.990000000005</v>
      </c>
      <c r="K52" s="204">
        <f t="shared" si="2"/>
        <v>97.654352042882977</v>
      </c>
      <c r="L52" s="204">
        <f t="shared" si="3"/>
        <v>60.126991543599487</v>
      </c>
    </row>
    <row r="53" spans="2:12" x14ac:dyDescent="0.25">
      <c r="B53" s="149"/>
      <c r="C53" s="149"/>
      <c r="D53" s="149"/>
      <c r="E53" s="149">
        <v>3211</v>
      </c>
      <c r="F53" s="149" t="s">
        <v>176</v>
      </c>
      <c r="G53" s="138">
        <v>36780.46</v>
      </c>
      <c r="H53" s="227">
        <v>61739</v>
      </c>
      <c r="I53" s="227">
        <v>58612</v>
      </c>
      <c r="J53" s="249">
        <v>41543</v>
      </c>
      <c r="K53" s="204">
        <f t="shared" si="2"/>
        <v>112.94856018657732</v>
      </c>
      <c r="L53" s="204">
        <f t="shared" si="3"/>
        <v>70.877977206032895</v>
      </c>
    </row>
    <row r="54" spans="2:12" x14ac:dyDescent="0.25">
      <c r="B54" s="149"/>
      <c r="C54" s="149"/>
      <c r="D54" s="149"/>
      <c r="E54" s="149">
        <v>3212</v>
      </c>
      <c r="F54" s="150" t="s">
        <v>177</v>
      </c>
      <c r="G54" s="138">
        <v>39785.550000000003</v>
      </c>
      <c r="H54" s="227">
        <v>65000</v>
      </c>
      <c r="I54" s="227">
        <v>65000</v>
      </c>
      <c r="J54" s="249">
        <v>34239.99</v>
      </c>
      <c r="K54" s="204">
        <f t="shared" si="2"/>
        <v>86.061371528105042</v>
      </c>
      <c r="L54" s="204">
        <f t="shared" si="3"/>
        <v>52.676907692307687</v>
      </c>
    </row>
    <row r="55" spans="2:12" x14ac:dyDescent="0.25">
      <c r="B55" s="149"/>
      <c r="C55" s="149"/>
      <c r="D55" s="149"/>
      <c r="E55" s="149">
        <v>3213</v>
      </c>
      <c r="F55" s="150" t="s">
        <v>178</v>
      </c>
      <c r="G55" s="138">
        <v>3816.47</v>
      </c>
      <c r="H55" s="227">
        <v>6940</v>
      </c>
      <c r="I55" s="227">
        <v>6940</v>
      </c>
      <c r="J55" s="249">
        <v>2714</v>
      </c>
      <c r="K55" s="204">
        <f t="shared" si="2"/>
        <v>71.112834635147138</v>
      </c>
      <c r="L55" s="204">
        <f t="shared" si="3"/>
        <v>39.106628242074926</v>
      </c>
    </row>
    <row r="56" spans="2:12" x14ac:dyDescent="0.25">
      <c r="B56" s="149"/>
      <c r="C56" s="149"/>
      <c r="D56" s="149">
        <v>322</v>
      </c>
      <c r="E56" s="149"/>
      <c r="F56" s="150" t="s">
        <v>180</v>
      </c>
      <c r="G56" s="135">
        <f>SUM(G57:G62)</f>
        <v>190900.49</v>
      </c>
      <c r="H56" s="228">
        <f>SUM(H57:H62)</f>
        <v>486282</v>
      </c>
      <c r="I56" s="228">
        <f>SUM(I57:I62)</f>
        <v>486282</v>
      </c>
      <c r="J56" s="250">
        <v>181538.02</v>
      </c>
      <c r="K56" s="204">
        <f t="shared" si="2"/>
        <v>95.0956280939876</v>
      </c>
      <c r="L56" s="204">
        <f t="shared" si="3"/>
        <v>37.331840372458771</v>
      </c>
    </row>
    <row r="57" spans="2:12" x14ac:dyDescent="0.25">
      <c r="B57" s="149"/>
      <c r="C57" s="149"/>
      <c r="D57" s="149"/>
      <c r="E57" s="149">
        <v>3221</v>
      </c>
      <c r="F57" s="149" t="s">
        <v>179</v>
      </c>
      <c r="G57" s="138">
        <v>8787.66</v>
      </c>
      <c r="H57" s="227">
        <v>32805</v>
      </c>
      <c r="I57" s="227">
        <v>32805</v>
      </c>
      <c r="J57" s="249">
        <v>9405.76</v>
      </c>
      <c r="K57" s="204">
        <f t="shared" si="2"/>
        <v>107.03372683968202</v>
      </c>
      <c r="L57" s="204">
        <f t="shared" si="3"/>
        <v>28.671726870903825</v>
      </c>
    </row>
    <row r="58" spans="2:12" x14ac:dyDescent="0.25">
      <c r="B58" s="149"/>
      <c r="C58" s="149"/>
      <c r="D58" s="149"/>
      <c r="E58" s="149">
        <v>3222</v>
      </c>
      <c r="F58" s="149" t="s">
        <v>79</v>
      </c>
      <c r="G58" s="138">
        <v>51048.79</v>
      </c>
      <c r="H58" s="227">
        <v>123763</v>
      </c>
      <c r="I58" s="227">
        <v>123763</v>
      </c>
      <c r="J58" s="249">
        <v>44935.94</v>
      </c>
      <c r="K58" s="204">
        <f t="shared" si="2"/>
        <v>88.025475236533524</v>
      </c>
      <c r="L58" s="204">
        <f t="shared" si="3"/>
        <v>36.308056527395102</v>
      </c>
    </row>
    <row r="59" spans="2:12" x14ac:dyDescent="0.25">
      <c r="B59" s="149"/>
      <c r="C59" s="149"/>
      <c r="D59" s="149"/>
      <c r="E59" s="149">
        <v>3223</v>
      </c>
      <c r="F59" s="149" t="s">
        <v>81</v>
      </c>
      <c r="G59" s="138">
        <v>104987.37</v>
      </c>
      <c r="H59" s="227">
        <v>286689</v>
      </c>
      <c r="I59" s="227">
        <v>286689</v>
      </c>
      <c r="J59" s="249">
        <v>94068.74</v>
      </c>
      <c r="K59" s="204">
        <f t="shared" si="2"/>
        <v>89.600053796947194</v>
      </c>
      <c r="L59" s="204">
        <f t="shared" si="3"/>
        <v>32.812120451081142</v>
      </c>
    </row>
    <row r="60" spans="2:12" x14ac:dyDescent="0.25">
      <c r="B60" s="149"/>
      <c r="C60" s="149"/>
      <c r="D60" s="149"/>
      <c r="E60" s="149">
        <v>3224</v>
      </c>
      <c r="F60" s="149" t="s">
        <v>181</v>
      </c>
      <c r="G60" s="138">
        <v>21317.68</v>
      </c>
      <c r="H60" s="227">
        <v>28552</v>
      </c>
      <c r="I60" s="227">
        <v>28552</v>
      </c>
      <c r="J60" s="249">
        <v>21397.11</v>
      </c>
      <c r="K60" s="204">
        <f t="shared" si="2"/>
        <v>100.37260152136631</v>
      </c>
      <c r="L60" s="204">
        <f t="shared" si="3"/>
        <v>74.940844774446617</v>
      </c>
    </row>
    <row r="61" spans="2:12" x14ac:dyDescent="0.25">
      <c r="B61" s="149"/>
      <c r="C61" s="149"/>
      <c r="D61" s="149"/>
      <c r="E61" s="149">
        <v>3225</v>
      </c>
      <c r="F61" s="149" t="s">
        <v>83</v>
      </c>
      <c r="G61" s="138">
        <v>4674.34</v>
      </c>
      <c r="H61" s="227">
        <v>8575</v>
      </c>
      <c r="I61" s="227">
        <v>8575</v>
      </c>
      <c r="J61" s="249">
        <v>11681.87</v>
      </c>
      <c r="K61" s="204">
        <f t="shared" si="2"/>
        <v>249.91485428958958</v>
      </c>
      <c r="L61" s="204">
        <f t="shared" si="3"/>
        <v>136.23172011661808</v>
      </c>
    </row>
    <row r="62" spans="2:12" x14ac:dyDescent="0.25">
      <c r="B62" s="149"/>
      <c r="C62" s="149"/>
      <c r="D62" s="149"/>
      <c r="E62" s="149">
        <v>3227</v>
      </c>
      <c r="F62" s="149" t="s">
        <v>182</v>
      </c>
      <c r="G62" s="138">
        <v>84.65</v>
      </c>
      <c r="H62" s="227">
        <v>5898</v>
      </c>
      <c r="I62" s="227">
        <v>5898</v>
      </c>
      <c r="J62" s="249">
        <v>48.6</v>
      </c>
      <c r="K62" s="204">
        <f t="shared" si="2"/>
        <v>57.41287655050207</v>
      </c>
      <c r="L62" s="204">
        <f t="shared" si="3"/>
        <v>0.82400813835198372</v>
      </c>
    </row>
    <row r="63" spans="2:12" x14ac:dyDescent="0.25">
      <c r="B63" s="149"/>
      <c r="C63" s="149"/>
      <c r="D63" s="149">
        <v>323</v>
      </c>
      <c r="E63" s="149"/>
      <c r="F63" s="150" t="s">
        <v>183</v>
      </c>
      <c r="G63" s="135">
        <f>SUM(G64:G72)</f>
        <v>81170.569999999992</v>
      </c>
      <c r="H63" s="225">
        <f>SUM(H64:H72)</f>
        <v>159942</v>
      </c>
      <c r="I63" s="225">
        <f>SUM(I64:I72)</f>
        <v>159942</v>
      </c>
      <c r="J63" s="248">
        <v>70523.53</v>
      </c>
      <c r="K63" s="204">
        <f t="shared" si="2"/>
        <v>86.88312771488485</v>
      </c>
      <c r="L63" s="204">
        <f t="shared" si="3"/>
        <v>44.093190031386378</v>
      </c>
    </row>
    <row r="64" spans="2:12" x14ac:dyDescent="0.25">
      <c r="B64" s="149"/>
      <c r="C64" s="149"/>
      <c r="D64" s="149"/>
      <c r="E64" s="149">
        <v>3231</v>
      </c>
      <c r="F64" s="149" t="s">
        <v>184</v>
      </c>
      <c r="G64" s="138">
        <v>6287.82</v>
      </c>
      <c r="H64" s="227">
        <v>17105</v>
      </c>
      <c r="I64" s="227">
        <v>17105</v>
      </c>
      <c r="J64" s="249">
        <v>5492.08</v>
      </c>
      <c r="K64" s="204">
        <f t="shared" si="2"/>
        <v>87.344739512263388</v>
      </c>
      <c r="L64" s="204">
        <f t="shared" si="3"/>
        <v>32.108038585209002</v>
      </c>
    </row>
    <row r="65" spans="2:12" x14ac:dyDescent="0.25">
      <c r="B65" s="149"/>
      <c r="C65" s="149"/>
      <c r="D65" s="149"/>
      <c r="E65" s="149">
        <v>3232</v>
      </c>
      <c r="F65" s="149" t="s">
        <v>85</v>
      </c>
      <c r="G65" s="138">
        <v>11797.63</v>
      </c>
      <c r="H65" s="227">
        <v>56857</v>
      </c>
      <c r="I65" s="227">
        <v>56857</v>
      </c>
      <c r="J65" s="249">
        <v>20440.59</v>
      </c>
      <c r="K65" s="204">
        <f>J65/G65*100</f>
        <v>173.26013784124439</v>
      </c>
      <c r="L65" s="204">
        <f t="shared" si="3"/>
        <v>35.950876760996884</v>
      </c>
    </row>
    <row r="66" spans="2:12" x14ac:dyDescent="0.25">
      <c r="B66" s="149"/>
      <c r="C66" s="149"/>
      <c r="D66" s="149"/>
      <c r="E66" s="149">
        <v>3233</v>
      </c>
      <c r="F66" s="149" t="s">
        <v>185</v>
      </c>
      <c r="G66" s="138">
        <v>2260</v>
      </c>
      <c r="H66" s="227">
        <v>3318</v>
      </c>
      <c r="I66" s="227">
        <v>3318</v>
      </c>
      <c r="J66" s="249">
        <v>2866.25</v>
      </c>
      <c r="K66" s="204">
        <f t="shared" si="2"/>
        <v>126.82522123893804</v>
      </c>
      <c r="L66" s="204">
        <f t="shared" si="3"/>
        <v>86.384870403857747</v>
      </c>
    </row>
    <row r="67" spans="2:12" x14ac:dyDescent="0.25">
      <c r="B67" s="149"/>
      <c r="C67" s="149"/>
      <c r="D67" s="149"/>
      <c r="E67" s="149">
        <v>3234</v>
      </c>
      <c r="F67" s="149" t="s">
        <v>87</v>
      </c>
      <c r="G67" s="138">
        <v>19510</v>
      </c>
      <c r="H67" s="227">
        <v>40546</v>
      </c>
      <c r="I67" s="227">
        <v>40546</v>
      </c>
      <c r="J67" s="249">
        <v>12021.85</v>
      </c>
      <c r="K67" s="204">
        <f t="shared" si="2"/>
        <v>61.618913377755</v>
      </c>
      <c r="L67" s="204">
        <f t="shared" si="3"/>
        <v>29.649903812953188</v>
      </c>
    </row>
    <row r="68" spans="2:12" x14ac:dyDescent="0.25">
      <c r="B68" s="149"/>
      <c r="C68" s="149"/>
      <c r="D68" s="149"/>
      <c r="E68" s="149">
        <v>3235</v>
      </c>
      <c r="F68" s="149" t="s">
        <v>186</v>
      </c>
      <c r="G68" s="138">
        <v>34201.39</v>
      </c>
      <c r="H68" s="227">
        <v>12392</v>
      </c>
      <c r="I68" s="227">
        <v>12392</v>
      </c>
      <c r="J68" s="249">
        <v>14736.69</v>
      </c>
      <c r="K68" s="204">
        <f t="shared" si="2"/>
        <v>43.087985605263412</v>
      </c>
      <c r="L68" s="204">
        <f t="shared" si="3"/>
        <v>118.92099741768885</v>
      </c>
    </row>
    <row r="69" spans="2:12" x14ac:dyDescent="0.25">
      <c r="B69" s="149"/>
      <c r="C69" s="149"/>
      <c r="D69" s="149"/>
      <c r="E69" s="149">
        <v>3236</v>
      </c>
      <c r="F69" s="149" t="s">
        <v>187</v>
      </c>
      <c r="G69" s="138">
        <v>2058.56</v>
      </c>
      <c r="H69" s="227">
        <v>12277</v>
      </c>
      <c r="I69" s="227">
        <v>12277</v>
      </c>
      <c r="J69" s="249">
        <v>1769.2</v>
      </c>
      <c r="K69" s="204">
        <f t="shared" si="2"/>
        <v>85.94357220581378</v>
      </c>
      <c r="L69" s="204">
        <f t="shared" si="3"/>
        <v>14.410686649833021</v>
      </c>
    </row>
    <row r="70" spans="2:12" x14ac:dyDescent="0.25">
      <c r="B70" s="149"/>
      <c r="C70" s="149"/>
      <c r="D70" s="149"/>
      <c r="E70" s="149">
        <v>3237</v>
      </c>
      <c r="F70" s="149" t="s">
        <v>188</v>
      </c>
      <c r="G70" s="138">
        <v>799.95</v>
      </c>
      <c r="H70" s="227">
        <v>10992</v>
      </c>
      <c r="I70" s="227">
        <v>10992</v>
      </c>
      <c r="J70" s="249">
        <v>7766.97</v>
      </c>
      <c r="K70" s="204">
        <f t="shared" si="2"/>
        <v>970.93193324582785</v>
      </c>
      <c r="L70" s="204">
        <f t="shared" si="3"/>
        <v>70.660207423580786</v>
      </c>
    </row>
    <row r="71" spans="2:12" x14ac:dyDescent="0.25">
      <c r="B71" s="149"/>
      <c r="C71" s="149"/>
      <c r="D71" s="149"/>
      <c r="E71" s="149">
        <v>3238</v>
      </c>
      <c r="F71" s="149" t="s">
        <v>189</v>
      </c>
      <c r="G71" s="138">
        <v>872.96</v>
      </c>
      <c r="H71" s="230">
        <v>1062</v>
      </c>
      <c r="I71" s="227">
        <v>1062</v>
      </c>
      <c r="J71" s="249">
        <v>800.06</v>
      </c>
      <c r="K71" s="204">
        <f t="shared" si="2"/>
        <v>91.64910190615835</v>
      </c>
      <c r="L71" s="204">
        <f t="shared" si="3"/>
        <v>75.335216572504706</v>
      </c>
    </row>
    <row r="72" spans="2:12" x14ac:dyDescent="0.25">
      <c r="B72" s="149"/>
      <c r="C72" s="149"/>
      <c r="D72" s="149"/>
      <c r="E72" s="149">
        <v>3239</v>
      </c>
      <c r="F72" s="149" t="s">
        <v>190</v>
      </c>
      <c r="G72" s="138">
        <v>3382.26</v>
      </c>
      <c r="H72" s="230">
        <v>5393</v>
      </c>
      <c r="I72" s="227">
        <v>5393</v>
      </c>
      <c r="J72" s="249">
        <v>4629.84</v>
      </c>
      <c r="K72" s="204">
        <f t="shared" si="2"/>
        <v>136.88598747582975</v>
      </c>
      <c r="L72" s="204">
        <f t="shared" si="3"/>
        <v>85.849063600964215</v>
      </c>
    </row>
    <row r="73" spans="2:12" x14ac:dyDescent="0.25">
      <c r="B73" s="149"/>
      <c r="C73" s="149"/>
      <c r="D73" s="149">
        <v>329</v>
      </c>
      <c r="E73" s="149"/>
      <c r="F73" s="150" t="s">
        <v>191</v>
      </c>
      <c r="G73" s="135">
        <f>SUM(G74:G79)</f>
        <v>10044.24</v>
      </c>
      <c r="H73" s="225">
        <f>SUM(H74:H79)</f>
        <v>10241</v>
      </c>
      <c r="I73" s="225">
        <f>SUM(I74:I79)</f>
        <v>10241</v>
      </c>
      <c r="J73" s="248">
        <v>4062.49</v>
      </c>
      <c r="K73" s="204">
        <f t="shared" si="2"/>
        <v>40.445967041807044</v>
      </c>
      <c r="L73" s="204">
        <f t="shared" si="3"/>
        <v>39.668879992188259</v>
      </c>
    </row>
    <row r="74" spans="2:12" x14ac:dyDescent="0.25">
      <c r="B74" s="149"/>
      <c r="C74" s="149"/>
      <c r="D74" s="149"/>
      <c r="E74" s="149">
        <v>3291</v>
      </c>
      <c r="F74" s="147" t="s">
        <v>192</v>
      </c>
      <c r="G74" s="138">
        <v>0</v>
      </c>
      <c r="H74" s="230">
        <v>1100</v>
      </c>
      <c r="I74" s="227">
        <v>1100</v>
      </c>
      <c r="J74" s="249">
        <v>0</v>
      </c>
      <c r="K74" s="204">
        <v>0</v>
      </c>
      <c r="L74" s="204">
        <f t="shared" si="3"/>
        <v>0</v>
      </c>
    </row>
    <row r="75" spans="2:12" x14ac:dyDescent="0.25">
      <c r="B75" s="149"/>
      <c r="C75" s="149"/>
      <c r="D75" s="149"/>
      <c r="E75" s="149">
        <v>3292</v>
      </c>
      <c r="F75" s="149" t="s">
        <v>94</v>
      </c>
      <c r="G75" s="138">
        <v>8377.76</v>
      </c>
      <c r="H75" s="230">
        <v>5448</v>
      </c>
      <c r="I75" s="230">
        <v>5448</v>
      </c>
      <c r="J75" s="249">
        <v>2844.22</v>
      </c>
      <c r="K75" s="204">
        <f t="shared" si="2"/>
        <v>33.949647638509575</v>
      </c>
      <c r="L75" s="204">
        <f t="shared" si="3"/>
        <v>52.206681350954476</v>
      </c>
    </row>
    <row r="76" spans="2:12" x14ac:dyDescent="0.25">
      <c r="B76" s="149"/>
      <c r="C76" s="149"/>
      <c r="D76" s="149"/>
      <c r="E76" s="149">
        <v>3293</v>
      </c>
      <c r="F76" s="149" t="s">
        <v>193</v>
      </c>
      <c r="G76" s="138">
        <v>13.88</v>
      </c>
      <c r="H76" s="230">
        <v>0</v>
      </c>
      <c r="I76" s="227">
        <v>0</v>
      </c>
      <c r="J76" s="249">
        <v>0</v>
      </c>
      <c r="K76" s="204">
        <f t="shared" si="2"/>
        <v>0</v>
      </c>
      <c r="L76" s="204">
        <v>0</v>
      </c>
    </row>
    <row r="77" spans="2:12" x14ac:dyDescent="0.25">
      <c r="B77" s="149"/>
      <c r="C77" s="149"/>
      <c r="D77" s="149"/>
      <c r="E77" s="149">
        <v>3294</v>
      </c>
      <c r="F77" s="149" t="s">
        <v>194</v>
      </c>
      <c r="G77" s="138">
        <v>600</v>
      </c>
      <c r="H77" s="227">
        <v>969</v>
      </c>
      <c r="I77" s="223">
        <v>969</v>
      </c>
      <c r="J77" s="249">
        <v>600</v>
      </c>
      <c r="K77" s="204">
        <f t="shared" si="2"/>
        <v>100</v>
      </c>
      <c r="L77" s="204">
        <f t="shared" si="3"/>
        <v>61.919504643962853</v>
      </c>
    </row>
    <row r="78" spans="2:12" x14ac:dyDescent="0.25">
      <c r="B78" s="149"/>
      <c r="C78" s="149"/>
      <c r="D78" s="149"/>
      <c r="E78" s="149">
        <v>3295</v>
      </c>
      <c r="F78" s="149" t="s">
        <v>195</v>
      </c>
      <c r="G78" s="138">
        <v>191.16</v>
      </c>
      <c r="H78" s="227">
        <v>199</v>
      </c>
      <c r="I78" s="223">
        <v>199</v>
      </c>
      <c r="J78" s="249">
        <v>191.16</v>
      </c>
      <c r="K78" s="204">
        <f t="shared" si="2"/>
        <v>100</v>
      </c>
      <c r="L78" s="204">
        <f t="shared" si="3"/>
        <v>96.060301507537687</v>
      </c>
    </row>
    <row r="79" spans="2:12" x14ac:dyDescent="0.25">
      <c r="B79" s="149"/>
      <c r="C79" s="149"/>
      <c r="D79" s="149"/>
      <c r="E79" s="149">
        <v>3299</v>
      </c>
      <c r="F79" s="137" t="s">
        <v>12</v>
      </c>
      <c r="G79" s="138">
        <v>861.44</v>
      </c>
      <c r="H79" s="227">
        <v>2525</v>
      </c>
      <c r="I79" s="230">
        <v>2525</v>
      </c>
      <c r="J79" s="249">
        <v>427.11</v>
      </c>
      <c r="K79" s="204">
        <f t="shared" si="2"/>
        <v>49.580934249628527</v>
      </c>
      <c r="L79" s="204">
        <f t="shared" si="3"/>
        <v>16.915247524752473</v>
      </c>
    </row>
    <row r="80" spans="2:12" x14ac:dyDescent="0.25">
      <c r="B80" s="149"/>
      <c r="C80" s="148">
        <v>34</v>
      </c>
      <c r="D80" s="149"/>
      <c r="E80" s="149"/>
      <c r="F80" s="148" t="s">
        <v>196</v>
      </c>
      <c r="G80" s="135">
        <v>1041.67</v>
      </c>
      <c r="H80" s="225">
        <v>2862</v>
      </c>
      <c r="I80" s="225">
        <v>2562</v>
      </c>
      <c r="J80" s="248">
        <v>923.79</v>
      </c>
      <c r="K80" s="204">
        <f t="shared" si="2"/>
        <v>88.683556212620104</v>
      </c>
      <c r="L80" s="204">
        <f t="shared" si="3"/>
        <v>36.057377049180332</v>
      </c>
    </row>
    <row r="81" spans="2:12" x14ac:dyDescent="0.25">
      <c r="B81" s="149"/>
      <c r="C81" s="149"/>
      <c r="D81" s="149">
        <v>343</v>
      </c>
      <c r="E81" s="149"/>
      <c r="F81" s="150" t="s">
        <v>197</v>
      </c>
      <c r="G81" s="135">
        <f>G82+G83+G84</f>
        <v>1041.67</v>
      </c>
      <c r="H81" s="225">
        <f>H82+H83+H84</f>
        <v>2862</v>
      </c>
      <c r="I81" s="225">
        <f>I82+I83+I84</f>
        <v>2562</v>
      </c>
      <c r="J81" s="248">
        <v>923.79</v>
      </c>
      <c r="K81" s="204">
        <f t="shared" si="2"/>
        <v>88.683556212620104</v>
      </c>
      <c r="L81" s="204">
        <f t="shared" si="3"/>
        <v>36.057377049180332</v>
      </c>
    </row>
    <row r="82" spans="2:12" x14ac:dyDescent="0.25">
      <c r="B82" s="149"/>
      <c r="C82" s="149"/>
      <c r="D82" s="149"/>
      <c r="E82" s="149">
        <v>3431</v>
      </c>
      <c r="F82" s="149" t="s">
        <v>198</v>
      </c>
      <c r="G82" s="138">
        <v>906.02</v>
      </c>
      <c r="H82" s="227">
        <v>2394</v>
      </c>
      <c r="I82" s="227">
        <v>2094</v>
      </c>
      <c r="J82" s="249">
        <v>923.79</v>
      </c>
      <c r="K82" s="204">
        <f t="shared" si="2"/>
        <v>101.96132535705613</v>
      </c>
      <c r="L82" s="204">
        <f t="shared" si="3"/>
        <v>44.116045845272204</v>
      </c>
    </row>
    <row r="83" spans="2:12" x14ac:dyDescent="0.25">
      <c r="B83" s="149"/>
      <c r="C83" s="149"/>
      <c r="D83" s="149"/>
      <c r="E83" s="149">
        <v>3433</v>
      </c>
      <c r="F83" s="149" t="s">
        <v>97</v>
      </c>
      <c r="G83" s="138">
        <v>135.65</v>
      </c>
      <c r="H83" s="227">
        <v>70</v>
      </c>
      <c r="I83" s="227">
        <v>70</v>
      </c>
      <c r="J83" s="249">
        <v>0</v>
      </c>
      <c r="K83" s="204">
        <f t="shared" si="2"/>
        <v>0</v>
      </c>
      <c r="L83" s="204">
        <f t="shared" si="3"/>
        <v>0</v>
      </c>
    </row>
    <row r="84" spans="2:12" x14ac:dyDescent="0.25">
      <c r="B84" s="149"/>
      <c r="C84" s="149"/>
      <c r="D84" s="149"/>
      <c r="E84" s="149">
        <v>3434</v>
      </c>
      <c r="F84" s="149" t="s">
        <v>199</v>
      </c>
      <c r="G84" s="138">
        <v>0</v>
      </c>
      <c r="H84" s="227">
        <v>398</v>
      </c>
      <c r="I84" s="227">
        <v>398</v>
      </c>
      <c r="J84" s="249">
        <v>0</v>
      </c>
      <c r="K84" s="204">
        <v>0</v>
      </c>
      <c r="L84" s="204">
        <f t="shared" si="3"/>
        <v>0</v>
      </c>
    </row>
    <row r="85" spans="2:12" x14ac:dyDescent="0.25">
      <c r="B85" s="149"/>
      <c r="C85" s="148">
        <v>36</v>
      </c>
      <c r="D85" s="149"/>
      <c r="E85" s="149"/>
      <c r="F85" s="148" t="s">
        <v>200</v>
      </c>
      <c r="G85" s="136">
        <v>3755.96</v>
      </c>
      <c r="H85" s="226">
        <v>0</v>
      </c>
      <c r="I85" s="226">
        <v>0</v>
      </c>
      <c r="J85" s="248">
        <v>1834.74</v>
      </c>
      <c r="K85" s="204">
        <f t="shared" si="2"/>
        <v>48.848763032620155</v>
      </c>
      <c r="L85" s="204">
        <v>0</v>
      </c>
    </row>
    <row r="86" spans="2:12" x14ac:dyDescent="0.25">
      <c r="B86" s="149"/>
      <c r="C86" s="149"/>
      <c r="D86" s="149">
        <v>369</v>
      </c>
      <c r="E86" s="149"/>
      <c r="F86" s="150" t="s">
        <v>201</v>
      </c>
      <c r="G86" s="138">
        <v>3755.96</v>
      </c>
      <c r="H86" s="227">
        <v>0</v>
      </c>
      <c r="I86" s="227">
        <v>0</v>
      </c>
      <c r="J86" s="249">
        <v>1834.74</v>
      </c>
      <c r="K86" s="204">
        <f t="shared" si="2"/>
        <v>48.848763032620155</v>
      </c>
      <c r="L86" s="204">
        <v>0</v>
      </c>
    </row>
    <row r="87" spans="2:12" x14ac:dyDescent="0.25">
      <c r="B87" s="149"/>
      <c r="C87" s="149"/>
      <c r="D87" s="149"/>
      <c r="E87" s="149">
        <v>3691</v>
      </c>
      <c r="F87" s="149" t="s">
        <v>202</v>
      </c>
      <c r="G87" s="138">
        <v>3755.96</v>
      </c>
      <c r="H87" s="227">
        <v>0</v>
      </c>
      <c r="I87" s="227">
        <v>0</v>
      </c>
      <c r="J87" s="249">
        <v>1834.74</v>
      </c>
      <c r="K87" s="204">
        <f t="shared" si="2"/>
        <v>48.848763032620155</v>
      </c>
      <c r="L87" s="204">
        <v>0</v>
      </c>
    </row>
    <row r="88" spans="2:12" x14ac:dyDescent="0.25">
      <c r="B88" s="149"/>
      <c r="C88" s="148">
        <v>37</v>
      </c>
      <c r="D88" s="149"/>
      <c r="E88" s="149"/>
      <c r="F88" s="148" t="s">
        <v>203</v>
      </c>
      <c r="G88" s="135">
        <v>19110.05</v>
      </c>
      <c r="H88" s="225">
        <v>47300</v>
      </c>
      <c r="I88" s="225">
        <v>47300</v>
      </c>
      <c r="J88" s="248">
        <v>22475.09</v>
      </c>
      <c r="K88" s="204">
        <f t="shared" si="2"/>
        <v>117.60874513672125</v>
      </c>
      <c r="L88" s="204">
        <f t="shared" si="3"/>
        <v>47.516046511627906</v>
      </c>
    </row>
    <row r="89" spans="2:12" x14ac:dyDescent="0.25">
      <c r="B89" s="149"/>
      <c r="C89" s="149"/>
      <c r="D89" s="149">
        <v>372</v>
      </c>
      <c r="E89" s="149"/>
      <c r="F89" s="150" t="s">
        <v>204</v>
      </c>
      <c r="G89" s="135">
        <f>G90+G91</f>
        <v>19110.05</v>
      </c>
      <c r="H89" s="225">
        <f>H90+H91</f>
        <v>47300</v>
      </c>
      <c r="I89" s="225">
        <f>I90+I91</f>
        <v>47300</v>
      </c>
      <c r="J89" s="248">
        <v>22475.09</v>
      </c>
      <c r="K89" s="204">
        <f t="shared" si="2"/>
        <v>117.60874513672125</v>
      </c>
      <c r="L89" s="204">
        <f t="shared" si="3"/>
        <v>47.516046511627906</v>
      </c>
    </row>
    <row r="90" spans="2:12" x14ac:dyDescent="0.25">
      <c r="B90" s="149"/>
      <c r="C90" s="149"/>
      <c r="D90" s="149"/>
      <c r="E90" s="149">
        <v>3721</v>
      </c>
      <c r="F90" s="150" t="s">
        <v>98</v>
      </c>
      <c r="G90" s="138">
        <v>4904.74</v>
      </c>
      <c r="H90" s="227">
        <v>13300</v>
      </c>
      <c r="I90" s="227">
        <v>13300</v>
      </c>
      <c r="J90" s="249">
        <v>3616</v>
      </c>
      <c r="K90" s="204">
        <f t="shared" si="2"/>
        <v>73.724601100160257</v>
      </c>
      <c r="L90" s="204">
        <f t="shared" si="3"/>
        <v>27.187969924812027</v>
      </c>
    </row>
    <row r="91" spans="2:12" x14ac:dyDescent="0.25">
      <c r="B91" s="149"/>
      <c r="C91" s="149"/>
      <c r="D91" s="149"/>
      <c r="E91" s="149">
        <v>3722</v>
      </c>
      <c r="F91" s="150" t="s">
        <v>205</v>
      </c>
      <c r="G91" s="138">
        <v>14205.31</v>
      </c>
      <c r="H91" s="227">
        <v>34000</v>
      </c>
      <c r="I91" s="227">
        <v>34000</v>
      </c>
      <c r="J91" s="249">
        <v>18859.09</v>
      </c>
      <c r="K91" s="204">
        <f t="shared" si="2"/>
        <v>132.76084788012369</v>
      </c>
      <c r="L91" s="204">
        <f t="shared" si="3"/>
        <v>55.467911764705882</v>
      </c>
    </row>
    <row r="92" spans="2:12" x14ac:dyDescent="0.25">
      <c r="B92" s="149"/>
      <c r="C92" s="149"/>
      <c r="D92" s="149"/>
      <c r="E92" s="149"/>
      <c r="F92" s="149"/>
      <c r="G92" s="149"/>
      <c r="H92" s="222"/>
      <c r="I92" s="222"/>
      <c r="J92" s="246"/>
      <c r="K92" s="139"/>
      <c r="L92" s="139"/>
    </row>
    <row r="93" spans="2:12" x14ac:dyDescent="0.25">
      <c r="B93" s="148">
        <v>4</v>
      </c>
      <c r="C93" s="149"/>
      <c r="D93" s="149"/>
      <c r="E93" s="149"/>
      <c r="F93" s="148" t="s">
        <v>206</v>
      </c>
      <c r="G93" s="135">
        <f>G100+G103+G105</f>
        <v>70064.44</v>
      </c>
      <c r="H93" s="225">
        <f>H94+H97+H100+H103+H105</f>
        <v>4645</v>
      </c>
      <c r="I93" s="225">
        <f>I94+I97+I100+I103+I105</f>
        <v>47497</v>
      </c>
      <c r="J93" s="248">
        <v>17854.439999999999</v>
      </c>
      <c r="K93" s="204">
        <f>J93/G93*100</f>
        <v>25.482884042176028</v>
      </c>
      <c r="L93" s="204">
        <f>J93/I93*100</f>
        <v>37.590668884350585</v>
      </c>
    </row>
    <row r="94" spans="2:12" x14ac:dyDescent="0.25">
      <c r="B94" s="149"/>
      <c r="C94" s="148">
        <v>41</v>
      </c>
      <c r="D94" s="149"/>
      <c r="E94" s="149"/>
      <c r="F94" s="148" t="s">
        <v>207</v>
      </c>
      <c r="G94" s="135">
        <v>0</v>
      </c>
      <c r="H94" s="226">
        <v>0</v>
      </c>
      <c r="I94" s="226">
        <v>0</v>
      </c>
      <c r="J94" s="253">
        <v>0</v>
      </c>
      <c r="K94" s="204">
        <v>0</v>
      </c>
      <c r="L94" s="204">
        <v>0</v>
      </c>
    </row>
    <row r="95" spans="2:12" x14ac:dyDescent="0.25">
      <c r="B95" s="149"/>
      <c r="C95" s="149"/>
      <c r="D95" s="149">
        <v>412</v>
      </c>
      <c r="E95" s="149"/>
      <c r="F95" s="150" t="s">
        <v>208</v>
      </c>
      <c r="G95" s="135">
        <v>0</v>
      </c>
      <c r="H95" s="226">
        <v>0</v>
      </c>
      <c r="I95" s="226">
        <v>0</v>
      </c>
      <c r="J95" s="253">
        <v>0</v>
      </c>
      <c r="K95" s="204">
        <v>0</v>
      </c>
      <c r="L95" s="204">
        <v>0</v>
      </c>
    </row>
    <row r="96" spans="2:12" x14ac:dyDescent="0.25">
      <c r="B96" s="149"/>
      <c r="C96" s="149"/>
      <c r="D96" s="149"/>
      <c r="E96" s="149">
        <v>4123</v>
      </c>
      <c r="F96" s="150" t="s">
        <v>209</v>
      </c>
      <c r="G96" s="139">
        <v>0</v>
      </c>
      <c r="H96" s="223">
        <v>0</v>
      </c>
      <c r="I96" s="223">
        <v>0</v>
      </c>
      <c r="J96" s="247">
        <v>0</v>
      </c>
      <c r="K96" s="204">
        <v>0</v>
      </c>
      <c r="L96" s="204">
        <v>0</v>
      </c>
    </row>
    <row r="97" spans="2:12" x14ac:dyDescent="0.25">
      <c r="B97" s="149"/>
      <c r="C97" s="148">
        <v>42</v>
      </c>
      <c r="D97" s="149"/>
      <c r="E97" s="149"/>
      <c r="F97" s="148" t="s">
        <v>210</v>
      </c>
      <c r="G97" s="135">
        <v>0</v>
      </c>
      <c r="H97" s="225">
        <v>0</v>
      </c>
      <c r="I97" s="225">
        <v>0</v>
      </c>
      <c r="J97" s="248">
        <v>0</v>
      </c>
      <c r="K97" s="204">
        <v>0</v>
      </c>
      <c r="L97" s="204">
        <v>0</v>
      </c>
    </row>
    <row r="98" spans="2:12" x14ac:dyDescent="0.25">
      <c r="B98" s="149"/>
      <c r="C98" s="148"/>
      <c r="D98" s="149">
        <v>421</v>
      </c>
      <c r="E98" s="149"/>
      <c r="F98" s="148" t="s">
        <v>222</v>
      </c>
      <c r="G98" s="135">
        <v>0</v>
      </c>
      <c r="H98" s="225">
        <v>0</v>
      </c>
      <c r="I98" s="225">
        <v>0</v>
      </c>
      <c r="J98" s="248">
        <v>0</v>
      </c>
      <c r="K98" s="204">
        <v>0</v>
      </c>
      <c r="L98" s="204">
        <v>0</v>
      </c>
    </row>
    <row r="99" spans="2:12" x14ac:dyDescent="0.25">
      <c r="B99" s="149"/>
      <c r="C99" s="148"/>
      <c r="D99" s="149"/>
      <c r="E99" s="149">
        <v>4212</v>
      </c>
      <c r="F99" s="150" t="s">
        <v>223</v>
      </c>
      <c r="G99" s="146">
        <v>0</v>
      </c>
      <c r="H99" s="227">
        <v>0</v>
      </c>
      <c r="I99" s="227">
        <v>0</v>
      </c>
      <c r="J99" s="249">
        <v>0</v>
      </c>
      <c r="K99" s="215">
        <v>0</v>
      </c>
      <c r="L99" s="215">
        <v>0</v>
      </c>
    </row>
    <row r="100" spans="2:12" x14ac:dyDescent="0.25">
      <c r="B100" s="149"/>
      <c r="C100" s="149"/>
      <c r="D100" s="149">
        <v>422</v>
      </c>
      <c r="E100" s="149"/>
      <c r="F100" s="150" t="s">
        <v>211</v>
      </c>
      <c r="G100" s="135">
        <f>G101+G102</f>
        <v>8129.35</v>
      </c>
      <c r="H100" s="225">
        <v>4645</v>
      </c>
      <c r="I100" s="225">
        <v>4645</v>
      </c>
      <c r="J100" s="248">
        <v>6771.65</v>
      </c>
      <c r="K100" s="204">
        <f t="shared" ref="K100:K104" si="4">J100/G100*100</f>
        <v>83.298787725955933</v>
      </c>
      <c r="L100" s="204">
        <f t="shared" ref="L100:L107" si="5">J100/I100*100</f>
        <v>145.783638320775</v>
      </c>
    </row>
    <row r="101" spans="2:12" x14ac:dyDescent="0.25">
      <c r="B101" s="149"/>
      <c r="C101" s="149"/>
      <c r="D101" s="149"/>
      <c r="E101" s="149">
        <v>4221</v>
      </c>
      <c r="F101" s="150" t="s">
        <v>212</v>
      </c>
      <c r="G101" s="138">
        <v>367.89</v>
      </c>
      <c r="H101" s="223">
        <v>2654</v>
      </c>
      <c r="I101" s="227">
        <v>2654</v>
      </c>
      <c r="J101" s="249">
        <v>442.99</v>
      </c>
      <c r="K101" s="204">
        <f t="shared" si="4"/>
        <v>120.4137106200223</v>
      </c>
      <c r="L101" s="204">
        <f t="shared" si="5"/>
        <v>16.69140919366993</v>
      </c>
    </row>
    <row r="102" spans="2:12" x14ac:dyDescent="0.25">
      <c r="B102" s="149"/>
      <c r="C102" s="149"/>
      <c r="D102" s="149"/>
      <c r="E102" s="149">
        <v>4227</v>
      </c>
      <c r="F102" s="150" t="s">
        <v>213</v>
      </c>
      <c r="G102" s="138">
        <v>7761.46</v>
      </c>
      <c r="H102" s="223">
        <v>1991</v>
      </c>
      <c r="I102" s="227">
        <v>1991</v>
      </c>
      <c r="J102" s="249">
        <v>6328.66</v>
      </c>
      <c r="K102" s="204">
        <f t="shared" si="4"/>
        <v>81.539555702148832</v>
      </c>
      <c r="L102" s="204">
        <f t="shared" si="5"/>
        <v>317.86338523355096</v>
      </c>
    </row>
    <row r="103" spans="2:12" x14ac:dyDescent="0.25">
      <c r="B103" s="149"/>
      <c r="C103" s="149"/>
      <c r="D103" s="149">
        <v>423</v>
      </c>
      <c r="E103" s="149"/>
      <c r="F103" s="150" t="s">
        <v>214</v>
      </c>
      <c r="G103" s="136">
        <v>61935.09</v>
      </c>
      <c r="H103" s="226">
        <v>0</v>
      </c>
      <c r="I103" s="225">
        <v>0</v>
      </c>
      <c r="J103" s="248">
        <v>0</v>
      </c>
      <c r="K103" s="204">
        <f t="shared" si="4"/>
        <v>0</v>
      </c>
      <c r="L103" s="204">
        <v>0</v>
      </c>
    </row>
    <row r="104" spans="2:12" x14ac:dyDescent="0.25">
      <c r="B104" s="149"/>
      <c r="C104" s="149"/>
      <c r="D104" s="149"/>
      <c r="E104" s="149">
        <v>4231</v>
      </c>
      <c r="F104" s="150" t="s">
        <v>215</v>
      </c>
      <c r="G104" s="143">
        <v>61935.09</v>
      </c>
      <c r="H104" s="223">
        <v>0</v>
      </c>
      <c r="I104" s="227">
        <v>0</v>
      </c>
      <c r="J104" s="249">
        <v>0</v>
      </c>
      <c r="K104" s="204">
        <f t="shared" si="4"/>
        <v>0</v>
      </c>
      <c r="L104" s="204">
        <v>0</v>
      </c>
    </row>
    <row r="105" spans="2:12" x14ac:dyDescent="0.25">
      <c r="B105" s="149"/>
      <c r="C105" s="148">
        <v>45</v>
      </c>
      <c r="D105" s="149"/>
      <c r="E105" s="149"/>
      <c r="F105" s="148" t="s">
        <v>216</v>
      </c>
      <c r="G105" s="135">
        <v>0</v>
      </c>
      <c r="H105" s="225">
        <v>0</v>
      </c>
      <c r="I105" s="225">
        <v>42852</v>
      </c>
      <c r="J105" s="248">
        <v>11082.79</v>
      </c>
      <c r="K105" s="204">
        <v>0</v>
      </c>
      <c r="L105" s="204">
        <f t="shared" si="5"/>
        <v>25.862946886959769</v>
      </c>
    </row>
    <row r="106" spans="2:12" x14ac:dyDescent="0.25">
      <c r="B106" s="149"/>
      <c r="C106" s="149"/>
      <c r="D106" s="149">
        <v>451</v>
      </c>
      <c r="E106" s="149"/>
      <c r="F106" s="148" t="s">
        <v>217</v>
      </c>
      <c r="G106" s="135">
        <v>0</v>
      </c>
      <c r="H106" s="225">
        <v>0</v>
      </c>
      <c r="I106" s="225">
        <v>42852</v>
      </c>
      <c r="J106" s="248">
        <v>11082.79</v>
      </c>
      <c r="K106" s="204">
        <v>0</v>
      </c>
      <c r="L106" s="204">
        <f t="shared" si="5"/>
        <v>25.862946886959769</v>
      </c>
    </row>
    <row r="107" spans="2:12" x14ac:dyDescent="0.25">
      <c r="B107" s="149"/>
      <c r="C107" s="149"/>
      <c r="D107" s="149"/>
      <c r="E107" s="149">
        <v>4511</v>
      </c>
      <c r="F107" s="150" t="s">
        <v>218</v>
      </c>
      <c r="G107" s="146">
        <v>0</v>
      </c>
      <c r="H107" s="227">
        <v>0</v>
      </c>
      <c r="I107" s="227">
        <v>42852</v>
      </c>
      <c r="J107" s="249">
        <v>11082.79</v>
      </c>
      <c r="K107" s="204">
        <v>0</v>
      </c>
      <c r="L107" s="204">
        <f t="shared" si="5"/>
        <v>25.862946886959769</v>
      </c>
    </row>
  </sheetData>
  <mergeCells count="7">
    <mergeCell ref="B38:F38"/>
    <mergeCell ref="B39:F39"/>
    <mergeCell ref="B9:F9"/>
    <mergeCell ref="B8:F8"/>
    <mergeCell ref="B2:L2"/>
    <mergeCell ref="B4:L4"/>
    <mergeCell ref="B6:L6"/>
  </mergeCells>
  <pageMargins left="0.25" right="0.25" top="0.75" bottom="0.75" header="0.3" footer="0.3"/>
  <pageSetup paperSize="9" scale="5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workbookViewId="0">
      <selection activeCell="G7" sqref="G7"/>
    </sheetView>
  </sheetViews>
  <sheetFormatPr defaultRowHeight="15" x14ac:dyDescent="0.25"/>
  <cols>
    <col min="1" max="1" width="15.7109375" bestFit="1" customWidth="1"/>
    <col min="2" max="2" width="15.28515625" customWidth="1"/>
    <col min="3" max="3" width="18.28515625" customWidth="1"/>
    <col min="4" max="4" width="19.5703125" customWidth="1"/>
    <col min="5" max="5" width="17" customWidth="1"/>
    <col min="6" max="6" width="15" customWidth="1"/>
    <col min="7" max="7" width="15.85546875" customWidth="1"/>
  </cols>
  <sheetData>
    <row r="1" spans="1:7" ht="15.75" x14ac:dyDescent="0.25">
      <c r="A1" s="261" t="s">
        <v>114</v>
      </c>
      <c r="B1" s="261"/>
      <c r="C1" s="261"/>
      <c r="D1" s="261"/>
      <c r="E1" s="261"/>
      <c r="F1" s="261"/>
      <c r="G1" s="261"/>
    </row>
    <row r="2" spans="1:7" ht="18" x14ac:dyDescent="0.25">
      <c r="A2" s="151"/>
      <c r="B2" s="151"/>
      <c r="C2" s="151"/>
      <c r="D2" s="151"/>
      <c r="E2" s="152"/>
      <c r="F2" s="152"/>
      <c r="G2" s="152"/>
    </row>
    <row r="3" spans="1:7" ht="38.25" x14ac:dyDescent="0.25">
      <c r="A3" s="160" t="s">
        <v>115</v>
      </c>
      <c r="B3" s="160" t="s">
        <v>237</v>
      </c>
      <c r="C3" s="160" t="s">
        <v>244</v>
      </c>
      <c r="D3" s="160" t="s">
        <v>245</v>
      </c>
      <c r="E3" s="160" t="s">
        <v>247</v>
      </c>
      <c r="F3" s="160" t="s">
        <v>116</v>
      </c>
      <c r="G3" s="160" t="s">
        <v>117</v>
      </c>
    </row>
    <row r="4" spans="1:7" x14ac:dyDescent="0.25">
      <c r="A4" s="161">
        <v>1</v>
      </c>
      <c r="B4" s="161">
        <v>2</v>
      </c>
      <c r="C4" s="161">
        <v>3</v>
      </c>
      <c r="D4" s="161">
        <v>4</v>
      </c>
      <c r="E4" s="161">
        <v>5</v>
      </c>
      <c r="F4" s="161" t="s">
        <v>118</v>
      </c>
      <c r="G4" s="161" t="s">
        <v>119</v>
      </c>
    </row>
    <row r="5" spans="1:7" ht="25.5" x14ac:dyDescent="0.25">
      <c r="A5" s="153" t="s">
        <v>120</v>
      </c>
      <c r="B5" s="188">
        <v>2929616.7199999997</v>
      </c>
      <c r="C5" s="254">
        <v>5117570</v>
      </c>
      <c r="D5" s="254">
        <v>5129332</v>
      </c>
      <c r="E5" s="105">
        <v>2593870.73</v>
      </c>
      <c r="F5" s="189">
        <f>E5/B5*100</f>
        <v>88.539593329464623</v>
      </c>
      <c r="G5" s="190">
        <f>E5/D5*100</f>
        <v>50.569367122268552</v>
      </c>
    </row>
    <row r="6" spans="1:7" ht="25.5" x14ac:dyDescent="0.25">
      <c r="A6" s="153" t="s">
        <v>122</v>
      </c>
      <c r="B6" s="191">
        <v>2929616.7199999997</v>
      </c>
      <c r="C6" s="242">
        <v>5117570</v>
      </c>
      <c r="D6" s="242">
        <v>5129332</v>
      </c>
      <c r="E6" s="105">
        <f>E4+E5</f>
        <v>2593875.73</v>
      </c>
      <c r="F6" s="192">
        <f>E6/B6*100</f>
        <v>88.539764000254621</v>
      </c>
      <c r="G6" s="192">
        <v>50.569367122268552</v>
      </c>
    </row>
    <row r="7" spans="1:7" x14ac:dyDescent="0.25">
      <c r="A7" s="155" t="s">
        <v>123</v>
      </c>
      <c r="B7" s="191">
        <v>2929616.7199999997</v>
      </c>
      <c r="C7" s="242">
        <v>5117570</v>
      </c>
      <c r="D7" s="242">
        <v>5129332</v>
      </c>
      <c r="E7" s="105">
        <v>2593870.73</v>
      </c>
      <c r="F7" s="192">
        <f>E7/B7*100</f>
        <v>88.539593329464623</v>
      </c>
      <c r="G7" s="192">
        <v>50.569367122268552</v>
      </c>
    </row>
    <row r="8" spans="1:7" x14ac:dyDescent="0.25">
      <c r="A8" s="156"/>
      <c r="B8" s="154"/>
      <c r="C8" s="154"/>
      <c r="D8" s="154"/>
      <c r="E8" s="149"/>
      <c r="F8" s="149"/>
      <c r="G8" s="149"/>
    </row>
    <row r="9" spans="1:7" x14ac:dyDescent="0.25">
      <c r="A9" s="157" t="s">
        <v>121</v>
      </c>
      <c r="B9" s="154"/>
      <c r="C9" s="154"/>
      <c r="D9" s="154"/>
      <c r="E9" s="149"/>
      <c r="F9" s="149"/>
      <c r="G9" s="149"/>
    </row>
  </sheetData>
  <mergeCells count="1">
    <mergeCell ref="A1:G1"/>
  </mergeCell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8"/>
  <sheetViews>
    <sheetView tabSelected="1" topLeftCell="A163" workbookViewId="0">
      <selection activeCell="A197" sqref="A197"/>
    </sheetView>
  </sheetViews>
  <sheetFormatPr defaultRowHeight="15" x14ac:dyDescent="0.25"/>
  <cols>
    <col min="1" max="1" width="13" customWidth="1"/>
    <col min="2" max="2" width="21.85546875" customWidth="1"/>
    <col min="3" max="3" width="11.85546875" customWidth="1"/>
    <col min="4" max="4" width="11.28515625" bestFit="1" customWidth="1"/>
    <col min="5" max="5" width="14.5703125" customWidth="1"/>
    <col min="6" max="6" width="16.7109375" customWidth="1"/>
    <col min="7" max="7" width="16" customWidth="1"/>
    <col min="8" max="8" width="12.5703125" customWidth="1"/>
    <col min="9" max="9" width="10" bestFit="1" customWidth="1"/>
  </cols>
  <sheetData>
    <row r="1" spans="1:14" ht="15" customHeight="1" x14ac:dyDescent="0.25">
      <c r="A1" s="293" t="s">
        <v>53</v>
      </c>
      <c r="B1" s="294"/>
      <c r="C1" s="211"/>
      <c r="D1" s="211"/>
      <c r="E1" s="211"/>
      <c r="F1" s="212"/>
      <c r="G1" s="212"/>
    </row>
    <row r="2" spans="1:14" ht="15" customHeight="1" x14ac:dyDescent="0.25">
      <c r="A2" s="271" t="s">
        <v>248</v>
      </c>
      <c r="B2" s="271"/>
      <c r="C2" s="271"/>
      <c r="D2" s="271"/>
      <c r="E2" s="271"/>
      <c r="F2" s="271"/>
      <c r="G2" s="271"/>
      <c r="H2" s="296"/>
      <c r="I2" s="296"/>
      <c r="J2" s="296"/>
      <c r="K2" s="296"/>
      <c r="L2" s="296"/>
      <c r="M2" s="6"/>
      <c r="N2" s="6"/>
    </row>
    <row r="3" spans="1:14" x14ac:dyDescent="0.25">
      <c r="A3" s="271"/>
      <c r="B3" s="271"/>
      <c r="C3" s="271"/>
      <c r="D3" s="271"/>
      <c r="E3" s="271"/>
      <c r="F3" s="271"/>
      <c r="G3" s="271"/>
    </row>
    <row r="4" spans="1:14" ht="3.75" customHeight="1" x14ac:dyDescent="0.25">
      <c r="A4" s="271"/>
      <c r="B4" s="271"/>
      <c r="C4" s="271"/>
      <c r="D4" s="271"/>
      <c r="E4" s="271"/>
      <c r="F4" s="271"/>
      <c r="G4" s="271"/>
    </row>
    <row r="5" spans="1:14" hidden="1" x14ac:dyDescent="0.25">
      <c r="A5" s="271"/>
      <c r="B5" s="271"/>
      <c r="C5" s="271"/>
      <c r="D5" s="271"/>
      <c r="E5" s="271"/>
      <c r="F5" s="271"/>
      <c r="G5" s="271"/>
    </row>
    <row r="6" spans="1:14" ht="35.25" customHeight="1" x14ac:dyDescent="0.25">
      <c r="A6" s="44" t="s">
        <v>17</v>
      </c>
      <c r="B6" s="44"/>
      <c r="C6" s="295" t="s">
        <v>15</v>
      </c>
      <c r="D6" s="295"/>
      <c r="E6" s="295"/>
      <c r="F6" s="295"/>
      <c r="G6" s="295"/>
      <c r="H6" s="295"/>
      <c r="I6" s="46"/>
    </row>
    <row r="7" spans="1:14" x14ac:dyDescent="0.25">
      <c r="A7" s="277" t="s">
        <v>18</v>
      </c>
      <c r="B7" s="277"/>
      <c r="C7" s="278" t="s">
        <v>28</v>
      </c>
      <c r="D7" s="278"/>
      <c r="E7" s="278"/>
      <c r="F7" s="278"/>
      <c r="G7" s="278"/>
      <c r="H7" s="278"/>
      <c r="I7" s="278"/>
    </row>
    <row r="8" spans="1:14" ht="15.75" thickBot="1" x14ac:dyDescent="0.3">
      <c r="A8" s="274" t="s">
        <v>31</v>
      </c>
      <c r="B8" s="274"/>
      <c r="C8" s="6"/>
      <c r="D8" s="6"/>
      <c r="E8" s="6"/>
      <c r="F8" s="6"/>
      <c r="G8" s="60" t="s">
        <v>52</v>
      </c>
      <c r="I8" s="60"/>
    </row>
    <row r="9" spans="1:14" ht="15" customHeight="1" x14ac:dyDescent="0.25">
      <c r="A9" s="275" t="s">
        <v>0</v>
      </c>
      <c r="B9" s="279" t="s">
        <v>1</v>
      </c>
      <c r="C9" s="279" t="s">
        <v>2</v>
      </c>
      <c r="D9" s="279" t="s">
        <v>3</v>
      </c>
      <c r="E9" s="279" t="s">
        <v>4</v>
      </c>
      <c r="F9" s="275" t="s">
        <v>5</v>
      </c>
      <c r="G9" s="275" t="s">
        <v>45</v>
      </c>
    </row>
    <row r="10" spans="1:14" ht="15.75" thickBot="1" x14ac:dyDescent="0.3">
      <c r="A10" s="276"/>
      <c r="B10" s="280"/>
      <c r="C10" s="280"/>
      <c r="D10" s="280"/>
      <c r="E10" s="280"/>
      <c r="F10" s="276"/>
      <c r="G10" s="276"/>
    </row>
    <row r="11" spans="1:14" ht="15.75" thickBot="1" x14ac:dyDescent="0.3">
      <c r="A11" s="2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</row>
    <row r="12" spans="1:14" ht="15.75" thickBot="1" x14ac:dyDescent="0.3">
      <c r="A12" s="53">
        <v>311</v>
      </c>
      <c r="B12" s="54" t="s">
        <v>6</v>
      </c>
      <c r="C12" s="38">
        <v>3622000</v>
      </c>
      <c r="D12" s="64">
        <f>E12-C12</f>
        <v>0</v>
      </c>
      <c r="E12" s="38">
        <v>3622000</v>
      </c>
      <c r="F12" s="75">
        <v>1850645.58</v>
      </c>
      <c r="G12" s="72">
        <f t="shared" ref="G12:G51" si="0">(F12/E12)*100</f>
        <v>51.094577029265601</v>
      </c>
    </row>
    <row r="13" spans="1:14" ht="15.75" thickBot="1" x14ac:dyDescent="0.3">
      <c r="A13" s="107">
        <v>3111</v>
      </c>
      <c r="B13" s="108" t="s">
        <v>71</v>
      </c>
      <c r="C13" s="38">
        <v>3040000</v>
      </c>
      <c r="D13" s="64">
        <f t="shared" ref="D13:D15" si="1">E13-C13</f>
        <v>0</v>
      </c>
      <c r="E13" s="38">
        <v>3040000</v>
      </c>
      <c r="F13" s="75">
        <v>1782191.75</v>
      </c>
      <c r="G13" s="72">
        <f t="shared" si="0"/>
        <v>58.624728618421052</v>
      </c>
    </row>
    <row r="14" spans="1:14" ht="15.75" thickBot="1" x14ac:dyDescent="0.3">
      <c r="A14" s="107">
        <v>3113</v>
      </c>
      <c r="B14" s="108" t="s">
        <v>72</v>
      </c>
      <c r="C14" s="38">
        <v>30000</v>
      </c>
      <c r="D14" s="64">
        <f t="shared" si="1"/>
        <v>0</v>
      </c>
      <c r="E14" s="38">
        <v>30000</v>
      </c>
      <c r="F14" s="75">
        <v>20238.73</v>
      </c>
      <c r="G14" s="72">
        <f t="shared" si="0"/>
        <v>67.462433333333323</v>
      </c>
    </row>
    <row r="15" spans="1:14" ht="26.25" thickBot="1" x14ac:dyDescent="0.3">
      <c r="A15" s="107">
        <v>3114</v>
      </c>
      <c r="B15" s="108" t="s">
        <v>73</v>
      </c>
      <c r="C15" s="38">
        <v>552000</v>
      </c>
      <c r="D15" s="64">
        <f t="shared" si="1"/>
        <v>0</v>
      </c>
      <c r="E15" s="38">
        <v>552000</v>
      </c>
      <c r="F15" s="75">
        <v>48215.1</v>
      </c>
      <c r="G15" s="72">
        <f t="shared" si="0"/>
        <v>8.7346195652173915</v>
      </c>
    </row>
    <row r="16" spans="1:14" ht="26.25" thickBot="1" x14ac:dyDescent="0.3">
      <c r="A16" s="53">
        <v>312</v>
      </c>
      <c r="B16" s="54" t="s">
        <v>7</v>
      </c>
      <c r="C16" s="38">
        <v>150000</v>
      </c>
      <c r="D16" s="64">
        <f t="shared" ref="D16:D23" si="2">E16-C16</f>
        <v>0</v>
      </c>
      <c r="E16" s="38">
        <v>150000</v>
      </c>
      <c r="F16" s="75">
        <v>78448.960000000006</v>
      </c>
      <c r="G16" s="72">
        <f t="shared" si="0"/>
        <v>52.299306666666666</v>
      </c>
    </row>
    <row r="17" spans="1:7" ht="26.25" thickBot="1" x14ac:dyDescent="0.3">
      <c r="A17" s="107">
        <v>3121</v>
      </c>
      <c r="B17" s="108" t="s">
        <v>7</v>
      </c>
      <c r="C17" s="38">
        <v>150000</v>
      </c>
      <c r="D17" s="64">
        <f t="shared" si="2"/>
        <v>0</v>
      </c>
      <c r="E17" s="38">
        <v>150000</v>
      </c>
      <c r="F17" s="75">
        <v>78448.960000000006</v>
      </c>
      <c r="G17" s="72">
        <f>(F17/E17)*100</f>
        <v>52.299306666666666</v>
      </c>
    </row>
    <row r="18" spans="1:7" ht="15.75" thickBot="1" x14ac:dyDescent="0.3">
      <c r="A18" s="53">
        <v>313</v>
      </c>
      <c r="B18" s="54" t="s">
        <v>8</v>
      </c>
      <c r="C18" s="38">
        <v>485800</v>
      </c>
      <c r="D18" s="64">
        <f t="shared" si="2"/>
        <v>0</v>
      </c>
      <c r="E18" s="38">
        <v>485800</v>
      </c>
      <c r="F18" s="75">
        <v>287067.09999999998</v>
      </c>
      <c r="G18" s="72">
        <f t="shared" si="0"/>
        <v>59.091622066694107</v>
      </c>
    </row>
    <row r="19" spans="1:7" ht="26.25" thickBot="1" x14ac:dyDescent="0.3">
      <c r="A19" s="107">
        <v>3132</v>
      </c>
      <c r="B19" s="108" t="s">
        <v>75</v>
      </c>
      <c r="C19" s="38">
        <v>485800</v>
      </c>
      <c r="D19" s="64">
        <f t="shared" si="2"/>
        <v>0</v>
      </c>
      <c r="E19" s="38">
        <v>485800</v>
      </c>
      <c r="F19" s="75">
        <v>287067.09999999998</v>
      </c>
      <c r="G19" s="72">
        <f t="shared" si="0"/>
        <v>59.091622066694107</v>
      </c>
    </row>
    <row r="20" spans="1:7" ht="26.25" thickBot="1" x14ac:dyDescent="0.3">
      <c r="A20" s="3">
        <v>321</v>
      </c>
      <c r="B20" s="4" t="s">
        <v>19</v>
      </c>
      <c r="C20" s="7">
        <v>119741</v>
      </c>
      <c r="D20" s="64">
        <f t="shared" si="2"/>
        <v>0</v>
      </c>
      <c r="E20" s="7">
        <v>119741</v>
      </c>
      <c r="F20" s="76">
        <v>65808.98</v>
      </c>
      <c r="G20" s="72">
        <f t="shared" si="0"/>
        <v>54.959437452501646</v>
      </c>
    </row>
    <row r="21" spans="1:7" ht="15.75" thickBot="1" x14ac:dyDescent="0.3">
      <c r="A21" s="87">
        <v>3211</v>
      </c>
      <c r="B21" s="1" t="s">
        <v>76</v>
      </c>
      <c r="C21" s="7">
        <v>55100</v>
      </c>
      <c r="D21" s="64">
        <f t="shared" si="2"/>
        <v>0</v>
      </c>
      <c r="E21" s="7">
        <v>55100</v>
      </c>
      <c r="F21" s="76">
        <v>29624.99</v>
      </c>
      <c r="G21" s="72">
        <f t="shared" si="0"/>
        <v>53.765862068965518</v>
      </c>
    </row>
    <row r="22" spans="1:7" ht="26.25" thickBot="1" x14ac:dyDescent="0.3">
      <c r="A22" s="87">
        <v>3212</v>
      </c>
      <c r="B22" s="1" t="s">
        <v>77</v>
      </c>
      <c r="C22" s="7">
        <v>64641</v>
      </c>
      <c r="D22" s="64">
        <f t="shared" si="2"/>
        <v>0</v>
      </c>
      <c r="E22" s="7">
        <v>64641</v>
      </c>
      <c r="F22" s="76">
        <v>34239.99</v>
      </c>
      <c r="G22" s="72">
        <f t="shared" si="0"/>
        <v>52.969462106093658</v>
      </c>
    </row>
    <row r="23" spans="1:7" ht="26.25" thickBot="1" x14ac:dyDescent="0.3">
      <c r="A23" s="87">
        <v>3213</v>
      </c>
      <c r="B23" s="1" t="s">
        <v>78</v>
      </c>
      <c r="C23" s="7">
        <v>2100</v>
      </c>
      <c r="D23" s="64">
        <f t="shared" si="2"/>
        <v>0</v>
      </c>
      <c r="E23" s="7">
        <v>2100</v>
      </c>
      <c r="F23" s="76">
        <v>1944</v>
      </c>
      <c r="G23" s="72">
        <f t="shared" si="0"/>
        <v>92.571428571428569</v>
      </c>
    </row>
    <row r="24" spans="1:7" ht="26.25" thickBot="1" x14ac:dyDescent="0.3">
      <c r="A24" s="3">
        <v>322</v>
      </c>
      <c r="B24" s="4" t="s">
        <v>10</v>
      </c>
      <c r="C24" s="7">
        <v>432203</v>
      </c>
      <c r="D24" s="64">
        <v>0</v>
      </c>
      <c r="E24" s="7">
        <v>432203</v>
      </c>
      <c r="F24" s="76">
        <v>172319.85</v>
      </c>
      <c r="G24" s="72">
        <f t="shared" si="0"/>
        <v>39.870118902460192</v>
      </c>
    </row>
    <row r="25" spans="1:7" ht="26.25" thickBot="1" x14ac:dyDescent="0.3">
      <c r="A25" s="87">
        <v>3221</v>
      </c>
      <c r="B25" s="1" t="s">
        <v>179</v>
      </c>
      <c r="C25" s="7">
        <v>30550</v>
      </c>
      <c r="D25" s="64">
        <v>0</v>
      </c>
      <c r="E25" s="7">
        <v>30550</v>
      </c>
      <c r="F25" s="76">
        <v>9199.59</v>
      </c>
      <c r="G25" s="72">
        <f t="shared" si="0"/>
        <v>30.113224222585927</v>
      </c>
    </row>
    <row r="26" spans="1:7" ht="15.75" thickBot="1" x14ac:dyDescent="0.3">
      <c r="A26" s="87">
        <v>3222</v>
      </c>
      <c r="B26" s="1" t="s">
        <v>79</v>
      </c>
      <c r="C26" s="7">
        <v>116800</v>
      </c>
      <c r="D26" s="64">
        <v>0</v>
      </c>
      <c r="E26" s="7">
        <v>116800</v>
      </c>
      <c r="F26" s="76">
        <v>43888.46</v>
      </c>
      <c r="G26" s="72">
        <f t="shared" si="0"/>
        <v>37.575736301369858</v>
      </c>
    </row>
    <row r="27" spans="1:7" ht="15.75" thickBot="1" x14ac:dyDescent="0.3">
      <c r="A27" s="87">
        <v>3223</v>
      </c>
      <c r="B27" s="1" t="s">
        <v>81</v>
      </c>
      <c r="C27" s="7">
        <v>233433</v>
      </c>
      <c r="D27" s="64">
        <v>0</v>
      </c>
      <c r="E27" s="7">
        <v>233433</v>
      </c>
      <c r="F27" s="76">
        <v>93400.92</v>
      </c>
      <c r="G27" s="72">
        <f>(F27/E27)*100</f>
        <v>40.011874927709449</v>
      </c>
    </row>
    <row r="28" spans="1:7" ht="26.25" thickBot="1" x14ac:dyDescent="0.3">
      <c r="A28" s="87">
        <v>3224</v>
      </c>
      <c r="B28" s="1" t="s">
        <v>82</v>
      </c>
      <c r="C28" s="7">
        <v>40000</v>
      </c>
      <c r="D28" s="64">
        <v>0</v>
      </c>
      <c r="E28" s="7">
        <v>40000</v>
      </c>
      <c r="F28" s="76">
        <v>17039.86</v>
      </c>
      <c r="G28" s="52">
        <f t="shared" si="0"/>
        <v>42.599649999999997</v>
      </c>
    </row>
    <row r="29" spans="1:7" ht="15.75" thickBot="1" x14ac:dyDescent="0.3">
      <c r="A29" s="87">
        <v>3225</v>
      </c>
      <c r="B29" s="1" t="s">
        <v>83</v>
      </c>
      <c r="C29" s="7">
        <v>5920</v>
      </c>
      <c r="D29" s="64">
        <v>0</v>
      </c>
      <c r="E29" s="7">
        <v>5920</v>
      </c>
      <c r="F29" s="76">
        <v>8742.42</v>
      </c>
      <c r="G29" s="52">
        <f t="shared" si="0"/>
        <v>147.67601351351351</v>
      </c>
    </row>
    <row r="30" spans="1:7" ht="26.25" thickBot="1" x14ac:dyDescent="0.3">
      <c r="A30" s="87">
        <v>3227</v>
      </c>
      <c r="B30" s="1" t="s">
        <v>80</v>
      </c>
      <c r="C30" s="7">
        <v>5500</v>
      </c>
      <c r="D30" s="64">
        <v>0</v>
      </c>
      <c r="E30" s="7">
        <v>5500</v>
      </c>
      <c r="F30" s="76">
        <v>48.6</v>
      </c>
      <c r="G30" s="72">
        <f t="shared" si="0"/>
        <v>0.88363636363636366</v>
      </c>
    </row>
    <row r="31" spans="1:7" ht="15.75" thickBot="1" x14ac:dyDescent="0.3">
      <c r="A31" s="3">
        <v>323</v>
      </c>
      <c r="B31" s="4" t="s">
        <v>11</v>
      </c>
      <c r="C31" s="7">
        <v>156730</v>
      </c>
      <c r="D31" s="64">
        <f>E31-C31</f>
        <v>0</v>
      </c>
      <c r="E31" s="7">
        <v>156730</v>
      </c>
      <c r="F31" s="76"/>
      <c r="G31" s="72">
        <f t="shared" si="0"/>
        <v>0</v>
      </c>
    </row>
    <row r="32" spans="1:7" ht="26.25" thickBot="1" x14ac:dyDescent="0.3">
      <c r="A32" s="87">
        <v>3231</v>
      </c>
      <c r="B32" s="1" t="s">
        <v>84</v>
      </c>
      <c r="C32" s="7">
        <v>11000</v>
      </c>
      <c r="D32" s="64">
        <f t="shared" ref="D32:D40" si="3">E32-C32</f>
        <v>0</v>
      </c>
      <c r="E32" s="7">
        <v>11000</v>
      </c>
      <c r="F32" s="76">
        <v>5278.6</v>
      </c>
      <c r="G32" s="72">
        <f t="shared" si="0"/>
        <v>47.987272727272732</v>
      </c>
    </row>
    <row r="33" spans="1:7" ht="26.25" thickBot="1" x14ac:dyDescent="0.3">
      <c r="A33" s="87">
        <v>3232</v>
      </c>
      <c r="B33" s="1" t="s">
        <v>85</v>
      </c>
      <c r="C33" s="7">
        <v>45000</v>
      </c>
      <c r="D33" s="64">
        <f t="shared" si="3"/>
        <v>0</v>
      </c>
      <c r="E33" s="7">
        <v>45000</v>
      </c>
      <c r="F33" s="76">
        <v>16428.09</v>
      </c>
      <c r="G33" s="72">
        <f t="shared" si="0"/>
        <v>36.506866666666667</v>
      </c>
    </row>
    <row r="34" spans="1:7" ht="26.25" thickBot="1" x14ac:dyDescent="0.3">
      <c r="A34" s="87">
        <v>3233</v>
      </c>
      <c r="B34" s="1" t="s">
        <v>86</v>
      </c>
      <c r="C34" s="7">
        <v>2000</v>
      </c>
      <c r="D34" s="64">
        <f t="shared" si="3"/>
        <v>0</v>
      </c>
      <c r="E34" s="7">
        <v>2000</v>
      </c>
      <c r="F34" s="76">
        <v>0</v>
      </c>
      <c r="G34" s="72">
        <f t="shared" si="0"/>
        <v>0</v>
      </c>
    </row>
    <row r="35" spans="1:7" ht="15.75" thickBot="1" x14ac:dyDescent="0.3">
      <c r="A35" s="87">
        <v>3234</v>
      </c>
      <c r="B35" s="1" t="s">
        <v>87</v>
      </c>
      <c r="C35" s="7">
        <v>34000</v>
      </c>
      <c r="D35" s="64">
        <f t="shared" si="3"/>
        <v>0</v>
      </c>
      <c r="E35" s="7">
        <v>34000</v>
      </c>
      <c r="F35" s="76">
        <v>11565.56</v>
      </c>
      <c r="G35" s="72">
        <f t="shared" si="0"/>
        <v>34.016352941176471</v>
      </c>
    </row>
    <row r="36" spans="1:7" ht="15.75" thickBot="1" x14ac:dyDescent="0.3">
      <c r="A36" s="87">
        <v>3235</v>
      </c>
      <c r="B36" s="1" t="s">
        <v>88</v>
      </c>
      <c r="C36" s="7">
        <v>40730</v>
      </c>
      <c r="D36" s="64">
        <f t="shared" si="3"/>
        <v>-20000</v>
      </c>
      <c r="E36" s="7">
        <v>20730</v>
      </c>
      <c r="F36" s="76">
        <v>12383.24</v>
      </c>
      <c r="G36" s="72">
        <f t="shared" si="0"/>
        <v>59.73584177520501</v>
      </c>
    </row>
    <row r="37" spans="1:7" ht="26.25" thickBot="1" x14ac:dyDescent="0.3">
      <c r="A37" s="87">
        <v>3236</v>
      </c>
      <c r="B37" s="1" t="s">
        <v>89</v>
      </c>
      <c r="C37" s="7">
        <v>11000</v>
      </c>
      <c r="D37" s="64">
        <f t="shared" si="3"/>
        <v>0</v>
      </c>
      <c r="E37" s="7">
        <v>11000</v>
      </c>
      <c r="F37" s="76">
        <v>1769.2</v>
      </c>
      <c r="G37" s="72">
        <f t="shared" si="0"/>
        <v>16.083636363636362</v>
      </c>
    </row>
    <row r="38" spans="1:7" ht="26.25" thickBot="1" x14ac:dyDescent="0.3">
      <c r="A38" s="87">
        <v>3237</v>
      </c>
      <c r="B38" s="1" t="s">
        <v>90</v>
      </c>
      <c r="C38" s="7">
        <v>9000</v>
      </c>
      <c r="D38" s="64">
        <f t="shared" si="3"/>
        <v>0</v>
      </c>
      <c r="E38" s="7">
        <v>9000</v>
      </c>
      <c r="F38" s="76">
        <v>5515.46</v>
      </c>
      <c r="G38" s="72">
        <f t="shared" si="0"/>
        <v>61.282888888888884</v>
      </c>
    </row>
    <row r="39" spans="1:7" ht="15.75" thickBot="1" x14ac:dyDescent="0.3">
      <c r="A39" s="218">
        <v>3238</v>
      </c>
      <c r="B39" s="1" t="s">
        <v>91</v>
      </c>
      <c r="C39" s="7">
        <v>0</v>
      </c>
      <c r="D39" s="64">
        <v>0</v>
      </c>
      <c r="E39" s="7">
        <v>0</v>
      </c>
      <c r="F39" s="76">
        <v>0</v>
      </c>
      <c r="G39" s="72">
        <v>0</v>
      </c>
    </row>
    <row r="40" spans="1:7" ht="26.25" thickBot="1" x14ac:dyDescent="0.3">
      <c r="A40" s="87">
        <v>3239</v>
      </c>
      <c r="B40" s="1" t="s">
        <v>92</v>
      </c>
      <c r="C40" s="7">
        <v>4000</v>
      </c>
      <c r="D40" s="64">
        <f t="shared" si="3"/>
        <v>0</v>
      </c>
      <c r="E40" s="7">
        <v>4000</v>
      </c>
      <c r="F40" s="76">
        <v>2539.84</v>
      </c>
      <c r="G40" s="72">
        <f t="shared" si="0"/>
        <v>63.496000000000009</v>
      </c>
    </row>
    <row r="41" spans="1:7" ht="15.75" thickBot="1" x14ac:dyDescent="0.3">
      <c r="A41" s="3">
        <v>329</v>
      </c>
      <c r="B41" s="4" t="s">
        <v>49</v>
      </c>
      <c r="C41" s="7">
        <v>3860</v>
      </c>
      <c r="D41" s="64">
        <f>E41-C41</f>
        <v>0</v>
      </c>
      <c r="E41" s="7">
        <v>3860</v>
      </c>
      <c r="F41" s="76">
        <v>1887.56</v>
      </c>
      <c r="G41" s="72">
        <f t="shared" si="0"/>
        <v>48.900518134715028</v>
      </c>
    </row>
    <row r="42" spans="1:7" ht="39" thickBot="1" x14ac:dyDescent="0.3">
      <c r="A42" s="87">
        <v>3291</v>
      </c>
      <c r="B42" s="1" t="s">
        <v>93</v>
      </c>
      <c r="C42" s="7">
        <v>400</v>
      </c>
      <c r="D42" s="64">
        <f>E42-C42</f>
        <v>0</v>
      </c>
      <c r="E42" s="7">
        <v>400</v>
      </c>
      <c r="F42" s="76">
        <v>0</v>
      </c>
      <c r="G42" s="72">
        <f t="shared" si="0"/>
        <v>0</v>
      </c>
    </row>
    <row r="43" spans="1:7" ht="15.75" thickBot="1" x14ac:dyDescent="0.3">
      <c r="A43" s="87">
        <v>3292</v>
      </c>
      <c r="B43" s="1" t="s">
        <v>94</v>
      </c>
      <c r="C43" s="7">
        <v>2130</v>
      </c>
      <c r="D43" s="64">
        <f>E43-C43</f>
        <v>0</v>
      </c>
      <c r="E43" s="7">
        <v>2130</v>
      </c>
      <c r="F43" s="76">
        <v>1383.99</v>
      </c>
      <c r="G43" s="72">
        <f t="shared" si="0"/>
        <v>64.976056338028172</v>
      </c>
    </row>
    <row r="44" spans="1:7" ht="15.75" thickBot="1" x14ac:dyDescent="0.3">
      <c r="A44" s="218">
        <v>3295</v>
      </c>
      <c r="B44" s="1" t="s">
        <v>233</v>
      </c>
      <c r="C44" s="7">
        <v>0</v>
      </c>
      <c r="D44" s="64">
        <v>0</v>
      </c>
      <c r="E44" s="7">
        <v>0</v>
      </c>
      <c r="F44" s="76">
        <v>191.16</v>
      </c>
      <c r="G44" s="72">
        <v>0</v>
      </c>
    </row>
    <row r="45" spans="1:7" ht="26.25" thickBot="1" x14ac:dyDescent="0.3">
      <c r="A45" s="87">
        <v>3299</v>
      </c>
      <c r="B45" s="1" t="s">
        <v>95</v>
      </c>
      <c r="C45" s="7">
        <v>1330</v>
      </c>
      <c r="D45" s="64">
        <f>E45-C45</f>
        <v>0</v>
      </c>
      <c r="E45" s="7">
        <v>1330</v>
      </c>
      <c r="F45" s="76">
        <v>312.41000000000003</v>
      </c>
      <c r="G45" s="72">
        <f t="shared" si="0"/>
        <v>23.48947368421053</v>
      </c>
    </row>
    <row r="46" spans="1:7" ht="15.75" thickBot="1" x14ac:dyDescent="0.3">
      <c r="A46" s="3">
        <v>343</v>
      </c>
      <c r="B46" s="4" t="s">
        <v>13</v>
      </c>
      <c r="C46" s="7">
        <v>1400</v>
      </c>
      <c r="D46" s="65">
        <v>0</v>
      </c>
      <c r="E46" s="7">
        <v>1400</v>
      </c>
      <c r="F46" s="76">
        <v>920.02</v>
      </c>
      <c r="G46" s="72">
        <f t="shared" si="0"/>
        <v>65.715714285714284</v>
      </c>
    </row>
    <row r="47" spans="1:7" ht="26.25" thickBot="1" x14ac:dyDescent="0.3">
      <c r="A47" s="87">
        <v>3431</v>
      </c>
      <c r="B47" s="1" t="s">
        <v>96</v>
      </c>
      <c r="C47" s="7">
        <v>1330</v>
      </c>
      <c r="D47" s="65">
        <f>E47-C47</f>
        <v>0</v>
      </c>
      <c r="E47" s="7">
        <v>1330</v>
      </c>
      <c r="F47" s="76">
        <v>920.02</v>
      </c>
      <c r="G47" s="72">
        <f t="shared" si="0"/>
        <v>69.174436090225569</v>
      </c>
    </row>
    <row r="48" spans="1:7" ht="15.75" thickBot="1" x14ac:dyDescent="0.3">
      <c r="A48" s="87">
        <v>3433</v>
      </c>
      <c r="B48" s="1" t="s">
        <v>97</v>
      </c>
      <c r="C48" s="7">
        <v>70</v>
      </c>
      <c r="D48" s="65">
        <v>0</v>
      </c>
      <c r="E48" s="7">
        <v>70</v>
      </c>
      <c r="F48" s="76">
        <v>0</v>
      </c>
      <c r="G48" s="72">
        <f t="shared" si="0"/>
        <v>0</v>
      </c>
    </row>
    <row r="49" spans="1:9" ht="42.75" customHeight="1" thickBot="1" x14ac:dyDescent="0.3">
      <c r="A49" s="3">
        <v>372</v>
      </c>
      <c r="B49" s="5" t="s">
        <v>14</v>
      </c>
      <c r="C49" s="7">
        <v>49300</v>
      </c>
      <c r="D49" s="65">
        <f>E49-C49</f>
        <v>0</v>
      </c>
      <c r="E49" s="7">
        <v>49300</v>
      </c>
      <c r="F49" s="76">
        <v>19508.490000000002</v>
      </c>
      <c r="G49" s="73">
        <f t="shared" si="0"/>
        <v>39.570973630831645</v>
      </c>
    </row>
    <row r="50" spans="1:9" ht="24.75" customHeight="1" thickBot="1" x14ac:dyDescent="0.3">
      <c r="A50" s="87">
        <v>3721</v>
      </c>
      <c r="B50" s="1" t="s">
        <v>98</v>
      </c>
      <c r="C50" s="7">
        <v>13300</v>
      </c>
      <c r="D50" s="65">
        <f t="shared" ref="D50:D51" si="4">E50-C50</f>
        <v>0</v>
      </c>
      <c r="E50" s="7">
        <v>13300</v>
      </c>
      <c r="F50" s="76">
        <v>3616</v>
      </c>
      <c r="G50" s="72">
        <f t="shared" si="0"/>
        <v>27.187969924812027</v>
      </c>
    </row>
    <row r="51" spans="1:9" ht="29.25" customHeight="1" thickBot="1" x14ac:dyDescent="0.3">
      <c r="A51" s="87">
        <v>3722</v>
      </c>
      <c r="B51" s="1" t="s">
        <v>99</v>
      </c>
      <c r="C51" s="7">
        <v>36000</v>
      </c>
      <c r="D51" s="65">
        <f t="shared" si="4"/>
        <v>0</v>
      </c>
      <c r="E51" s="7">
        <v>36000</v>
      </c>
      <c r="F51" s="76">
        <v>15892.49</v>
      </c>
      <c r="G51" s="72">
        <f t="shared" si="0"/>
        <v>44.145805555555555</v>
      </c>
    </row>
    <row r="52" spans="1:9" ht="48.75" customHeight="1" x14ac:dyDescent="0.25">
      <c r="A52" s="20"/>
      <c r="B52" s="21"/>
      <c r="C52" s="22"/>
      <c r="D52" s="22"/>
      <c r="E52" s="23"/>
      <c r="F52" s="24"/>
      <c r="G52" s="74"/>
    </row>
    <row r="53" spans="1:9" x14ac:dyDescent="0.25">
      <c r="A53" s="25">
        <v>31</v>
      </c>
      <c r="B53" s="26" t="s">
        <v>24</v>
      </c>
      <c r="C53" s="129">
        <v>3829100</v>
      </c>
      <c r="D53" s="130">
        <f>E53-C53</f>
        <v>0</v>
      </c>
      <c r="E53" s="131">
        <v>3829100</v>
      </c>
      <c r="F53" s="132">
        <v>2446083.0499999998</v>
      </c>
      <c r="G53" s="133">
        <f>(F53/E53)*100</f>
        <v>63.881409469588149</v>
      </c>
    </row>
    <row r="54" spans="1:9" ht="77.25" customHeight="1" x14ac:dyDescent="0.25">
      <c r="A54" s="25" t="s">
        <v>26</v>
      </c>
      <c r="B54" s="26" t="s">
        <v>25</v>
      </c>
      <c r="C54" s="131">
        <v>763234</v>
      </c>
      <c r="D54" s="130">
        <f>E54-C54</f>
        <v>0</v>
      </c>
      <c r="E54" s="131">
        <v>763234</v>
      </c>
      <c r="F54" s="132">
        <v>315924.89</v>
      </c>
      <c r="G54" s="133">
        <f>(F54/E54)*100</f>
        <v>41.392926677794755</v>
      </c>
      <c r="H54" s="84"/>
      <c r="I54" s="84"/>
    </row>
    <row r="55" spans="1:9" x14ac:dyDescent="0.25">
      <c r="A55" s="25">
        <v>3</v>
      </c>
      <c r="B55" s="26" t="s">
        <v>30</v>
      </c>
      <c r="C55" s="129">
        <v>5021034</v>
      </c>
      <c r="D55" s="130">
        <f>E55-C55</f>
        <v>-20000</v>
      </c>
      <c r="E55" s="131">
        <v>5001034</v>
      </c>
      <c r="F55" s="132">
        <v>2533407.56</v>
      </c>
      <c r="G55" s="133">
        <f>(F55/E55)*100</f>
        <v>50.657675192770135</v>
      </c>
      <c r="H55" s="71"/>
    </row>
    <row r="56" spans="1:9" ht="65.25" customHeight="1" x14ac:dyDescent="0.25">
      <c r="A56" s="297" t="s">
        <v>37</v>
      </c>
      <c r="B56" s="297"/>
      <c r="C56" s="297"/>
      <c r="D56" s="297"/>
      <c r="E56" s="297"/>
      <c r="F56" s="297"/>
      <c r="G56" s="297"/>
      <c r="H56" s="71"/>
    </row>
    <row r="57" spans="1:9" x14ac:dyDescent="0.25">
      <c r="A57" s="71"/>
      <c r="B57" s="77"/>
      <c r="C57" s="78"/>
      <c r="D57" s="78"/>
      <c r="E57" s="78"/>
      <c r="F57" s="78"/>
      <c r="G57" s="78"/>
      <c r="H57" s="80"/>
      <c r="I57" s="80"/>
    </row>
    <row r="58" spans="1:9" ht="15.75" thickBot="1" x14ac:dyDescent="0.3">
      <c r="A58" s="274" t="s">
        <v>100</v>
      </c>
      <c r="B58" s="274"/>
      <c r="C58" s="78"/>
      <c r="D58" s="78"/>
      <c r="E58" s="78"/>
      <c r="F58" s="78"/>
      <c r="G58" s="78"/>
      <c r="H58" s="80"/>
      <c r="I58" s="80"/>
    </row>
    <row r="59" spans="1:9" ht="38.25" customHeight="1" x14ac:dyDescent="0.25">
      <c r="A59" s="275" t="s">
        <v>0</v>
      </c>
      <c r="B59" s="279" t="s">
        <v>1</v>
      </c>
      <c r="C59" s="279" t="s">
        <v>2</v>
      </c>
      <c r="D59" s="279" t="s">
        <v>3</v>
      </c>
      <c r="E59" s="279" t="s">
        <v>4</v>
      </c>
      <c r="F59" s="275" t="s">
        <v>5</v>
      </c>
      <c r="G59" s="275" t="s">
        <v>74</v>
      </c>
      <c r="H59" s="35"/>
      <c r="I59" s="35"/>
    </row>
    <row r="60" spans="1:9" ht="15.75" thickBot="1" x14ac:dyDescent="0.3">
      <c r="A60" s="276"/>
      <c r="B60" s="280"/>
      <c r="C60" s="280"/>
      <c r="D60" s="280"/>
      <c r="E60" s="280"/>
      <c r="F60" s="276"/>
      <c r="G60" s="276"/>
    </row>
    <row r="61" spans="1:9" ht="15.75" thickBot="1" x14ac:dyDescent="0.3">
      <c r="A61" s="87">
        <v>1</v>
      </c>
      <c r="B61" s="1">
        <v>2</v>
      </c>
      <c r="C61" s="1">
        <v>4</v>
      </c>
      <c r="D61" s="1">
        <v>5</v>
      </c>
      <c r="E61" s="1">
        <v>6</v>
      </c>
      <c r="F61" s="1">
        <v>7</v>
      </c>
      <c r="G61" s="1">
        <v>8</v>
      </c>
    </row>
    <row r="62" spans="1:9" ht="39" thickBot="1" x14ac:dyDescent="0.3">
      <c r="A62" s="53">
        <v>671</v>
      </c>
      <c r="B62" s="54" t="s">
        <v>101</v>
      </c>
      <c r="C62" s="38">
        <v>5021034</v>
      </c>
      <c r="D62" s="64">
        <f>E62-C62</f>
        <v>0</v>
      </c>
      <c r="E62" s="38">
        <v>5021034</v>
      </c>
      <c r="F62" s="75">
        <v>2503334.79</v>
      </c>
      <c r="G62" s="72">
        <f>(F62/E62)*100</f>
        <v>49.856957550974563</v>
      </c>
    </row>
    <row r="63" spans="1:9" ht="39" thickBot="1" x14ac:dyDescent="0.3">
      <c r="A63" s="53">
        <v>672</v>
      </c>
      <c r="B63" s="54" t="s">
        <v>251</v>
      </c>
      <c r="C63" s="38">
        <v>0</v>
      </c>
      <c r="D63" s="64">
        <f>E63-C63</f>
        <v>0</v>
      </c>
      <c r="E63" s="38">
        <v>0</v>
      </c>
      <c r="F63" s="75">
        <v>11082.79</v>
      </c>
      <c r="G63" s="72">
        <v>0</v>
      </c>
    </row>
    <row r="64" spans="1:9" ht="15" customHeight="1" x14ac:dyDescent="0.25">
      <c r="A64" s="71"/>
      <c r="B64" s="77"/>
      <c r="C64" s="78"/>
      <c r="D64" s="78"/>
      <c r="E64" s="78"/>
      <c r="F64" s="78"/>
      <c r="G64" s="78"/>
    </row>
    <row r="65" spans="1:9" x14ac:dyDescent="0.25">
      <c r="A65" s="81"/>
      <c r="B65" s="81"/>
      <c r="C65" s="81"/>
      <c r="D65" s="81"/>
      <c r="E65" s="81"/>
      <c r="F65" s="81"/>
      <c r="G65" s="81"/>
    </row>
    <row r="66" spans="1:9" x14ac:dyDescent="0.25">
      <c r="A66" s="6"/>
      <c r="B66" s="6"/>
      <c r="C66" s="6"/>
      <c r="D66" s="6"/>
      <c r="E66" s="6"/>
      <c r="F66" s="6"/>
      <c r="G66" s="6"/>
      <c r="H66" s="43"/>
      <c r="I66" s="28"/>
    </row>
    <row r="67" spans="1:9" ht="42" customHeight="1" x14ac:dyDescent="0.25">
      <c r="A67" s="273" t="s">
        <v>17</v>
      </c>
      <c r="B67" s="273"/>
      <c r="C67" s="36" t="s">
        <v>20</v>
      </c>
      <c r="D67" s="37"/>
      <c r="E67" s="37"/>
      <c r="F67" s="37"/>
      <c r="G67" s="37"/>
      <c r="H67" s="81"/>
      <c r="I67" s="81"/>
    </row>
    <row r="68" spans="1:9" ht="15" customHeight="1" x14ac:dyDescent="0.25">
      <c r="A68" s="277" t="s">
        <v>18</v>
      </c>
      <c r="B68" s="277"/>
      <c r="C68" s="83" t="s">
        <v>21</v>
      </c>
      <c r="D68" s="83"/>
      <c r="E68" s="83"/>
      <c r="F68" s="83"/>
      <c r="G68" s="83"/>
      <c r="H68" s="81"/>
      <c r="I68" s="81"/>
    </row>
    <row r="69" spans="1:9" x14ac:dyDescent="0.25">
      <c r="A69" s="41"/>
      <c r="B69" s="41"/>
      <c r="C69" s="8"/>
      <c r="D69" s="8"/>
      <c r="E69" s="8"/>
      <c r="F69" s="8"/>
      <c r="G69" s="8"/>
      <c r="H69" s="86"/>
      <c r="I69" s="86"/>
    </row>
    <row r="70" spans="1:9" ht="33.75" customHeight="1" thickBot="1" x14ac:dyDescent="0.3">
      <c r="A70" s="6"/>
      <c r="B70" s="6"/>
      <c r="C70" s="6"/>
      <c r="D70" s="6"/>
      <c r="E70" s="6"/>
      <c r="F70" s="6"/>
      <c r="G70" s="85" t="s">
        <v>16</v>
      </c>
      <c r="H70" s="6"/>
      <c r="I70" s="6"/>
    </row>
    <row r="71" spans="1:9" x14ac:dyDescent="0.25">
      <c r="A71" s="291" t="s">
        <v>0</v>
      </c>
      <c r="B71" s="284" t="s">
        <v>1</v>
      </c>
      <c r="C71" s="284" t="s">
        <v>2</v>
      </c>
      <c r="D71" s="284" t="s">
        <v>3</v>
      </c>
      <c r="E71" s="284" t="s">
        <v>4</v>
      </c>
      <c r="F71" s="291" t="s">
        <v>5</v>
      </c>
      <c r="G71" s="286" t="s">
        <v>45</v>
      </c>
      <c r="H71" s="46"/>
      <c r="I71" s="46"/>
    </row>
    <row r="72" spans="1:9" ht="35.25" customHeight="1" thickBot="1" x14ac:dyDescent="0.3">
      <c r="A72" s="292"/>
      <c r="B72" s="285"/>
      <c r="C72" s="285"/>
      <c r="D72" s="285"/>
      <c r="E72" s="285"/>
      <c r="F72" s="292"/>
      <c r="G72" s="287"/>
      <c r="H72" s="83"/>
      <c r="I72" s="83"/>
    </row>
    <row r="73" spans="1:9" ht="15.75" thickBot="1" x14ac:dyDescent="0.3">
      <c r="A73" s="10">
        <v>1</v>
      </c>
      <c r="B73" s="9">
        <v>2</v>
      </c>
      <c r="C73" s="9">
        <v>3</v>
      </c>
      <c r="D73" s="9">
        <v>4</v>
      </c>
      <c r="E73" s="9">
        <v>5</v>
      </c>
      <c r="F73" s="9">
        <v>6</v>
      </c>
      <c r="G73" s="9">
        <v>7</v>
      </c>
      <c r="H73" s="8"/>
      <c r="I73" s="8"/>
    </row>
    <row r="74" spans="1:9" ht="30.75" customHeight="1" thickBot="1" x14ac:dyDescent="0.3">
      <c r="A74" s="10" t="s">
        <v>38</v>
      </c>
      <c r="B74" s="9"/>
      <c r="C74" s="61">
        <v>15195</v>
      </c>
      <c r="D74" s="111">
        <f>E74-C74</f>
        <v>12567</v>
      </c>
      <c r="E74" s="61">
        <v>27762</v>
      </c>
      <c r="F74" s="61">
        <v>27762</v>
      </c>
      <c r="G74" s="66">
        <f t="shared" ref="G74:G108" si="5">(F74/E74)*100</f>
        <v>100</v>
      </c>
      <c r="H74" s="281"/>
      <c r="I74" s="281"/>
    </row>
    <row r="75" spans="1:9" ht="15.75" thickBot="1" x14ac:dyDescent="0.3">
      <c r="A75" s="10" t="s">
        <v>39</v>
      </c>
      <c r="B75" s="9"/>
      <c r="C75" s="61">
        <v>15565</v>
      </c>
      <c r="D75" s="111">
        <f t="shared" ref="D75:D115" si="6">E75-C75</f>
        <v>0</v>
      </c>
      <c r="E75" s="61">
        <v>15565</v>
      </c>
      <c r="F75" s="61">
        <v>15565</v>
      </c>
      <c r="G75" s="66">
        <f t="shared" si="5"/>
        <v>100</v>
      </c>
    </row>
    <row r="76" spans="1:9" ht="15.75" thickBot="1" x14ac:dyDescent="0.3">
      <c r="A76" s="11">
        <v>661</v>
      </c>
      <c r="B76" s="12" t="s">
        <v>40</v>
      </c>
      <c r="C76" s="61">
        <v>111487</v>
      </c>
      <c r="D76" s="111">
        <f t="shared" si="6"/>
        <v>0</v>
      </c>
      <c r="E76" s="61">
        <v>111487</v>
      </c>
      <c r="F76" s="61">
        <v>72387.070000000007</v>
      </c>
      <c r="G76" s="66">
        <f t="shared" si="5"/>
        <v>64.92870917685471</v>
      </c>
    </row>
    <row r="77" spans="1:9" ht="51.75" thickBot="1" x14ac:dyDescent="0.3">
      <c r="A77" s="11">
        <v>321</v>
      </c>
      <c r="B77" s="12" t="s">
        <v>9</v>
      </c>
      <c r="C77" s="61">
        <v>8400</v>
      </c>
      <c r="D77" s="111">
        <f t="shared" si="6"/>
        <v>0</v>
      </c>
      <c r="E77" s="62">
        <v>8400</v>
      </c>
      <c r="F77" s="61">
        <v>9470.4599999999991</v>
      </c>
      <c r="G77" s="66">
        <f t="shared" si="5"/>
        <v>112.74357142857141</v>
      </c>
    </row>
    <row r="78" spans="1:9" ht="15.75" thickBot="1" x14ac:dyDescent="0.3">
      <c r="A78" s="10">
        <v>3211</v>
      </c>
      <c r="B78" s="9" t="s">
        <v>76</v>
      </c>
      <c r="C78" s="61">
        <v>3000</v>
      </c>
      <c r="D78" s="111">
        <f t="shared" si="6"/>
        <v>0</v>
      </c>
      <c r="E78" s="62">
        <v>3000</v>
      </c>
      <c r="F78" s="61">
        <v>8700</v>
      </c>
      <c r="G78" s="66">
        <f t="shared" si="5"/>
        <v>290</v>
      </c>
    </row>
    <row r="79" spans="1:9" ht="26.25" thickBot="1" x14ac:dyDescent="0.3">
      <c r="A79" s="10">
        <v>3213</v>
      </c>
      <c r="B79" s="9" t="s">
        <v>78</v>
      </c>
      <c r="C79" s="61">
        <v>5300</v>
      </c>
      <c r="D79" s="111">
        <v>0</v>
      </c>
      <c r="E79" s="62">
        <v>5300</v>
      </c>
      <c r="F79" s="61">
        <v>770</v>
      </c>
      <c r="G79" s="66">
        <f t="shared" si="5"/>
        <v>14.528301886792452</v>
      </c>
    </row>
    <row r="80" spans="1:9" ht="26.25" thickBot="1" x14ac:dyDescent="0.3">
      <c r="A80" s="11">
        <v>322</v>
      </c>
      <c r="B80" s="12" t="s">
        <v>10</v>
      </c>
      <c r="C80" s="61">
        <v>51000</v>
      </c>
      <c r="D80" s="111">
        <f t="shared" si="6"/>
        <v>0</v>
      </c>
      <c r="E80" s="62">
        <v>51000</v>
      </c>
      <c r="F80" s="61">
        <v>5721.69</v>
      </c>
      <c r="G80" s="66">
        <f t="shared" si="5"/>
        <v>11.218999999999999</v>
      </c>
    </row>
    <row r="81" spans="1:7" ht="26.25" thickBot="1" x14ac:dyDescent="0.3">
      <c r="A81" s="87">
        <v>3221</v>
      </c>
      <c r="B81" s="1" t="s">
        <v>179</v>
      </c>
      <c r="C81" s="61">
        <v>0</v>
      </c>
      <c r="D81" s="111">
        <f t="shared" si="6"/>
        <v>0</v>
      </c>
      <c r="E81" s="62">
        <v>0</v>
      </c>
      <c r="F81" s="61">
        <v>206.17</v>
      </c>
      <c r="G81" s="66">
        <v>0</v>
      </c>
    </row>
    <row r="82" spans="1:7" ht="15.75" thickBot="1" x14ac:dyDescent="0.3">
      <c r="A82" s="87">
        <v>3222</v>
      </c>
      <c r="B82" s="1" t="s">
        <v>79</v>
      </c>
      <c r="C82" s="61">
        <v>2500</v>
      </c>
      <c r="D82" s="111">
        <f t="shared" si="6"/>
        <v>0</v>
      </c>
      <c r="E82" s="62">
        <v>2500</v>
      </c>
      <c r="F82" s="61">
        <v>0</v>
      </c>
      <c r="G82" s="66">
        <f t="shared" si="5"/>
        <v>0</v>
      </c>
    </row>
    <row r="83" spans="1:7" ht="15.75" thickBot="1" x14ac:dyDescent="0.3">
      <c r="A83" s="87">
        <v>3223</v>
      </c>
      <c r="B83" s="1" t="s">
        <v>81</v>
      </c>
      <c r="C83" s="61">
        <v>8000</v>
      </c>
      <c r="D83" s="111">
        <f t="shared" si="6"/>
        <v>0</v>
      </c>
      <c r="E83" s="62">
        <v>8000</v>
      </c>
      <c r="F83" s="61">
        <v>667.82</v>
      </c>
      <c r="G83" s="66">
        <f t="shared" si="5"/>
        <v>8.3477500000000013</v>
      </c>
    </row>
    <row r="84" spans="1:7" ht="26.25" thickBot="1" x14ac:dyDescent="0.3">
      <c r="A84" s="87">
        <v>3224</v>
      </c>
      <c r="B84" s="1" t="s">
        <v>82</v>
      </c>
      <c r="C84" s="61">
        <v>29000</v>
      </c>
      <c r="D84" s="111">
        <f t="shared" si="6"/>
        <v>0</v>
      </c>
      <c r="E84" s="62">
        <v>29000</v>
      </c>
      <c r="F84" s="61">
        <v>1908.25</v>
      </c>
      <c r="G84" s="66">
        <f t="shared" si="5"/>
        <v>6.580172413793103</v>
      </c>
    </row>
    <row r="85" spans="1:7" ht="51.75" customHeight="1" thickBot="1" x14ac:dyDescent="0.3">
      <c r="A85" s="87">
        <v>3225</v>
      </c>
      <c r="B85" s="1" t="s">
        <v>83</v>
      </c>
      <c r="C85" s="61">
        <v>11000</v>
      </c>
      <c r="D85" s="111">
        <f t="shared" si="6"/>
        <v>0</v>
      </c>
      <c r="E85" s="62">
        <v>11000</v>
      </c>
      <c r="F85" s="61">
        <v>2939.45</v>
      </c>
      <c r="G85" s="66">
        <f t="shared" si="5"/>
        <v>26.722272727272728</v>
      </c>
    </row>
    <row r="86" spans="1:7" ht="51.75" customHeight="1" thickBot="1" x14ac:dyDescent="0.3">
      <c r="A86" s="87">
        <v>3227</v>
      </c>
      <c r="B86" s="1" t="s">
        <v>80</v>
      </c>
      <c r="C86" s="61">
        <v>500</v>
      </c>
      <c r="D86" s="111">
        <f t="shared" si="6"/>
        <v>0</v>
      </c>
      <c r="E86" s="62">
        <v>500</v>
      </c>
      <c r="F86" s="61">
        <v>0</v>
      </c>
      <c r="G86" s="66">
        <f t="shared" si="5"/>
        <v>0</v>
      </c>
    </row>
    <row r="87" spans="1:7" ht="15.75" thickBot="1" x14ac:dyDescent="0.3">
      <c r="A87" s="11">
        <v>323</v>
      </c>
      <c r="B87" s="12" t="s">
        <v>11</v>
      </c>
      <c r="C87" s="61">
        <v>36300</v>
      </c>
      <c r="D87" s="111">
        <f t="shared" si="6"/>
        <v>0</v>
      </c>
      <c r="E87" s="62">
        <v>36300</v>
      </c>
      <c r="F87" s="61">
        <v>16440.77</v>
      </c>
      <c r="G87" s="66">
        <f t="shared" si="5"/>
        <v>45.291377410468321</v>
      </c>
    </row>
    <row r="88" spans="1:7" ht="26.25" thickBot="1" x14ac:dyDescent="0.3">
      <c r="A88" s="10">
        <v>3231</v>
      </c>
      <c r="B88" s="9" t="s">
        <v>84</v>
      </c>
      <c r="C88" s="61">
        <v>6200</v>
      </c>
      <c r="D88" s="111">
        <f t="shared" si="6"/>
        <v>0</v>
      </c>
      <c r="E88" s="62">
        <v>6200</v>
      </c>
      <c r="F88" s="61">
        <v>213.48</v>
      </c>
      <c r="G88" s="66">
        <f t="shared" si="5"/>
        <v>3.443225806451613</v>
      </c>
    </row>
    <row r="89" spans="1:7" ht="26.25" thickBot="1" x14ac:dyDescent="0.3">
      <c r="A89" s="10">
        <v>3232</v>
      </c>
      <c r="B89" s="9" t="s">
        <v>85</v>
      </c>
      <c r="C89" s="61">
        <v>14000</v>
      </c>
      <c r="D89" s="111">
        <f t="shared" si="6"/>
        <v>0</v>
      </c>
      <c r="E89" s="62">
        <v>14000</v>
      </c>
      <c r="F89" s="61">
        <v>4012.5</v>
      </c>
      <c r="G89" s="66">
        <f t="shared" si="5"/>
        <v>28.660714285714285</v>
      </c>
    </row>
    <row r="90" spans="1:7" ht="26.25" thickBot="1" x14ac:dyDescent="0.3">
      <c r="A90" s="10">
        <v>3233</v>
      </c>
      <c r="B90" s="9" t="s">
        <v>86</v>
      </c>
      <c r="C90" s="61">
        <v>1900</v>
      </c>
      <c r="D90" s="111">
        <f t="shared" si="6"/>
        <v>0</v>
      </c>
      <c r="E90" s="62">
        <v>1900</v>
      </c>
      <c r="F90" s="61">
        <v>2866.25</v>
      </c>
      <c r="G90" s="66">
        <f t="shared" si="5"/>
        <v>150.85526315789474</v>
      </c>
    </row>
    <row r="91" spans="1:7" ht="15.75" thickBot="1" x14ac:dyDescent="0.3">
      <c r="A91" s="10">
        <v>3234</v>
      </c>
      <c r="B91" s="9" t="s">
        <v>87</v>
      </c>
      <c r="C91" s="61">
        <v>9000</v>
      </c>
      <c r="D91" s="111">
        <f t="shared" si="6"/>
        <v>0</v>
      </c>
      <c r="E91" s="62">
        <v>9000</v>
      </c>
      <c r="F91" s="61">
        <v>456.29</v>
      </c>
      <c r="G91" s="66">
        <f t="shared" si="5"/>
        <v>5.0698888888888893</v>
      </c>
    </row>
    <row r="92" spans="1:7" ht="15.75" thickBot="1" x14ac:dyDescent="0.3">
      <c r="A92" s="10">
        <v>3235</v>
      </c>
      <c r="B92" s="9" t="s">
        <v>88</v>
      </c>
      <c r="C92" s="61">
        <v>0</v>
      </c>
      <c r="D92" s="111">
        <v>0</v>
      </c>
      <c r="E92" s="62">
        <v>0</v>
      </c>
      <c r="F92" s="61">
        <v>2353.4499999999998</v>
      </c>
      <c r="G92" s="66">
        <v>100</v>
      </c>
    </row>
    <row r="93" spans="1:7" ht="26.25" thickBot="1" x14ac:dyDescent="0.3">
      <c r="A93" s="10">
        <v>3236</v>
      </c>
      <c r="B93" s="9" t="s">
        <v>89</v>
      </c>
      <c r="C93" s="61">
        <v>700</v>
      </c>
      <c r="D93" s="111">
        <f t="shared" si="6"/>
        <v>0</v>
      </c>
      <c r="E93" s="62">
        <v>700</v>
      </c>
      <c r="F93" s="61">
        <v>0</v>
      </c>
      <c r="G93" s="66">
        <f t="shared" si="5"/>
        <v>0</v>
      </c>
    </row>
    <row r="94" spans="1:7" ht="26.25" thickBot="1" x14ac:dyDescent="0.3">
      <c r="A94" s="10">
        <v>3237</v>
      </c>
      <c r="B94" s="9" t="s">
        <v>90</v>
      </c>
      <c r="C94" s="61">
        <v>1900</v>
      </c>
      <c r="D94" s="111">
        <f t="shared" si="6"/>
        <v>0</v>
      </c>
      <c r="E94" s="62">
        <v>1900</v>
      </c>
      <c r="F94" s="61">
        <v>3648.74</v>
      </c>
      <c r="G94" s="66">
        <f t="shared" si="5"/>
        <v>192.03894736842105</v>
      </c>
    </row>
    <row r="95" spans="1:7" ht="15.75" thickBot="1" x14ac:dyDescent="0.3">
      <c r="A95" s="10">
        <v>3238</v>
      </c>
      <c r="B95" s="9" t="s">
        <v>91</v>
      </c>
      <c r="C95" s="61">
        <v>1100</v>
      </c>
      <c r="D95" s="111">
        <f t="shared" si="6"/>
        <v>0</v>
      </c>
      <c r="E95" s="62">
        <v>1100</v>
      </c>
      <c r="F95" s="61">
        <v>800.06</v>
      </c>
      <c r="G95" s="66">
        <f t="shared" si="5"/>
        <v>72.732727272727274</v>
      </c>
    </row>
    <row r="96" spans="1:7" ht="26.25" thickBot="1" x14ac:dyDescent="0.3">
      <c r="A96" s="10">
        <v>3239</v>
      </c>
      <c r="B96" s="9" t="s">
        <v>92</v>
      </c>
      <c r="C96" s="61">
        <v>1500</v>
      </c>
      <c r="D96" s="111">
        <f t="shared" si="6"/>
        <v>0</v>
      </c>
      <c r="E96" s="62">
        <v>1500</v>
      </c>
      <c r="F96" s="61">
        <v>2090</v>
      </c>
      <c r="G96" s="66">
        <f t="shared" si="5"/>
        <v>139.33333333333334</v>
      </c>
    </row>
    <row r="97" spans="1:9" ht="26.25" thickBot="1" x14ac:dyDescent="0.3">
      <c r="A97" s="11">
        <v>329</v>
      </c>
      <c r="B97" s="12" t="s">
        <v>12</v>
      </c>
      <c r="C97" s="61">
        <v>5895</v>
      </c>
      <c r="D97" s="111">
        <f t="shared" si="6"/>
        <v>0</v>
      </c>
      <c r="E97" s="62">
        <v>5895</v>
      </c>
      <c r="F97" s="61">
        <v>2174.9299999999998</v>
      </c>
      <c r="G97" s="66">
        <f t="shared" si="5"/>
        <v>36.894486853265477</v>
      </c>
    </row>
    <row r="98" spans="1:9" ht="15.75" thickBot="1" x14ac:dyDescent="0.3">
      <c r="A98" s="10">
        <v>3292</v>
      </c>
      <c r="B98" s="9" t="s">
        <v>102</v>
      </c>
      <c r="C98" s="61">
        <v>3400</v>
      </c>
      <c r="D98" s="111">
        <f t="shared" si="6"/>
        <v>0</v>
      </c>
      <c r="E98" s="62">
        <v>3400</v>
      </c>
      <c r="F98" s="61">
        <v>1460.23</v>
      </c>
      <c r="G98" s="48">
        <f t="shared" si="5"/>
        <v>42.947941176470586</v>
      </c>
    </row>
    <row r="99" spans="1:9" ht="15.75" thickBot="1" x14ac:dyDescent="0.3">
      <c r="A99" s="10">
        <v>3293</v>
      </c>
      <c r="B99" s="9" t="s">
        <v>103</v>
      </c>
      <c r="C99" s="61">
        <v>0</v>
      </c>
      <c r="D99" s="111">
        <f t="shared" si="6"/>
        <v>0</v>
      </c>
      <c r="E99" s="62">
        <v>0</v>
      </c>
      <c r="F99" s="61">
        <v>0</v>
      </c>
      <c r="G99" s="48" t="e">
        <f t="shared" si="5"/>
        <v>#DIV/0!</v>
      </c>
    </row>
    <row r="100" spans="1:9" ht="15.75" thickBot="1" x14ac:dyDescent="0.3">
      <c r="A100" s="10">
        <v>3294</v>
      </c>
      <c r="B100" s="9" t="s">
        <v>104</v>
      </c>
      <c r="C100" s="61">
        <v>1000</v>
      </c>
      <c r="D100" s="111">
        <f t="shared" si="6"/>
        <v>0</v>
      </c>
      <c r="E100" s="62">
        <v>1000</v>
      </c>
      <c r="F100" s="61">
        <v>600</v>
      </c>
      <c r="G100" s="66">
        <v>0</v>
      </c>
    </row>
    <row r="101" spans="1:9" ht="15.75" thickBot="1" x14ac:dyDescent="0.3">
      <c r="A101" s="10">
        <v>3295</v>
      </c>
      <c r="B101" s="9" t="s">
        <v>249</v>
      </c>
      <c r="C101" s="61">
        <v>300</v>
      </c>
      <c r="D101" s="111">
        <v>0</v>
      </c>
      <c r="E101" s="62">
        <v>300</v>
      </c>
      <c r="F101" s="61">
        <v>0</v>
      </c>
      <c r="G101" s="66">
        <f t="shared" si="5"/>
        <v>0</v>
      </c>
    </row>
    <row r="102" spans="1:9" ht="26.25" thickBot="1" x14ac:dyDescent="0.3">
      <c r="A102" s="10">
        <v>3299</v>
      </c>
      <c r="B102" s="9" t="s">
        <v>12</v>
      </c>
      <c r="C102" s="61">
        <v>1195</v>
      </c>
      <c r="D102" s="111">
        <f t="shared" si="6"/>
        <v>0</v>
      </c>
      <c r="E102" s="62">
        <v>1195</v>
      </c>
      <c r="F102" s="61">
        <v>114.7</v>
      </c>
      <c r="G102" s="66">
        <f t="shared" si="5"/>
        <v>9.5983263598326367</v>
      </c>
    </row>
    <row r="103" spans="1:9" ht="15.75" thickBot="1" x14ac:dyDescent="0.3">
      <c r="A103" s="11">
        <v>343</v>
      </c>
      <c r="B103" s="12" t="s">
        <v>13</v>
      </c>
      <c r="C103" s="61">
        <v>1200</v>
      </c>
      <c r="D103" s="111">
        <f t="shared" si="6"/>
        <v>0</v>
      </c>
      <c r="E103" s="62">
        <v>1200</v>
      </c>
      <c r="F103" s="61">
        <v>0</v>
      </c>
      <c r="G103" s="66">
        <f t="shared" si="5"/>
        <v>0</v>
      </c>
    </row>
    <row r="104" spans="1:9" ht="26.25" thickBot="1" x14ac:dyDescent="0.3">
      <c r="A104" s="10">
        <v>3431</v>
      </c>
      <c r="B104" s="1" t="s">
        <v>96</v>
      </c>
      <c r="C104" s="61">
        <v>700</v>
      </c>
      <c r="D104" s="111">
        <f t="shared" si="6"/>
        <v>0</v>
      </c>
      <c r="E104" s="62">
        <v>700</v>
      </c>
      <c r="F104" s="61">
        <v>0</v>
      </c>
      <c r="G104" s="66">
        <f t="shared" si="5"/>
        <v>0</v>
      </c>
    </row>
    <row r="105" spans="1:9" ht="15.75" thickBot="1" x14ac:dyDescent="0.3">
      <c r="A105" s="10">
        <v>3433</v>
      </c>
      <c r="B105" s="1" t="s">
        <v>97</v>
      </c>
      <c r="C105" s="61">
        <v>100</v>
      </c>
      <c r="D105" s="111">
        <v>0</v>
      </c>
      <c r="E105" s="62">
        <v>100</v>
      </c>
      <c r="F105" s="61">
        <v>0</v>
      </c>
      <c r="G105" s="66">
        <v>100</v>
      </c>
    </row>
    <row r="106" spans="1:9" ht="26.25" thickBot="1" x14ac:dyDescent="0.3">
      <c r="A106" s="10">
        <v>3434</v>
      </c>
      <c r="B106" s="9" t="s">
        <v>105</v>
      </c>
      <c r="C106" s="61">
        <v>400</v>
      </c>
      <c r="D106" s="111">
        <f t="shared" si="6"/>
        <v>0</v>
      </c>
      <c r="E106" s="62">
        <v>400</v>
      </c>
      <c r="F106" s="61">
        <v>0</v>
      </c>
      <c r="G106" s="66">
        <f t="shared" si="5"/>
        <v>0</v>
      </c>
    </row>
    <row r="107" spans="1:9" ht="15.75" thickBot="1" x14ac:dyDescent="0.3">
      <c r="A107" s="34">
        <v>422</v>
      </c>
      <c r="B107" s="113" t="s">
        <v>22</v>
      </c>
      <c r="C107" s="116">
        <v>3000</v>
      </c>
      <c r="D107" s="117">
        <f t="shared" si="6"/>
        <v>0</v>
      </c>
      <c r="E107" s="118">
        <v>3000</v>
      </c>
      <c r="F107" s="116">
        <v>442.99</v>
      </c>
      <c r="G107" s="112">
        <f t="shared" si="5"/>
        <v>14.766333333333334</v>
      </c>
    </row>
    <row r="108" spans="1:9" ht="15.75" thickBot="1" x14ac:dyDescent="0.3">
      <c r="A108" s="114">
        <v>4221</v>
      </c>
      <c r="B108" s="115" t="s">
        <v>107</v>
      </c>
      <c r="C108" s="116">
        <v>3000</v>
      </c>
      <c r="D108" s="117">
        <f t="shared" si="6"/>
        <v>0</v>
      </c>
      <c r="E108" s="118">
        <v>3000</v>
      </c>
      <c r="F108" s="116">
        <v>442.99</v>
      </c>
      <c r="G108" s="68">
        <f t="shared" si="5"/>
        <v>14.766333333333334</v>
      </c>
    </row>
    <row r="109" spans="1:9" ht="15.75" thickBot="1" x14ac:dyDescent="0.3">
      <c r="A109" s="114">
        <v>4227</v>
      </c>
      <c r="B109" s="115" t="s">
        <v>108</v>
      </c>
      <c r="C109" s="116">
        <v>0</v>
      </c>
      <c r="D109" s="117">
        <f t="shared" si="6"/>
        <v>0</v>
      </c>
      <c r="E109" s="118">
        <v>0</v>
      </c>
      <c r="F109" s="119">
        <v>6328.66</v>
      </c>
      <c r="G109" s="120">
        <v>100</v>
      </c>
      <c r="H109" s="19"/>
      <c r="I109" s="28"/>
    </row>
    <row r="110" spans="1:9" ht="15.75" thickBot="1" x14ac:dyDescent="0.3">
      <c r="A110" s="219">
        <v>4231</v>
      </c>
      <c r="B110" s="115" t="s">
        <v>234</v>
      </c>
      <c r="C110" s="116">
        <v>0</v>
      </c>
      <c r="D110" s="117">
        <v>0</v>
      </c>
      <c r="E110" s="220">
        <v>0</v>
      </c>
      <c r="F110" s="70">
        <v>0</v>
      </c>
      <c r="G110" s="120">
        <v>0</v>
      </c>
      <c r="H110" s="19"/>
      <c r="I110" s="28"/>
    </row>
    <row r="111" spans="1:9" ht="21.75" thickBot="1" x14ac:dyDescent="0.3">
      <c r="A111" s="109">
        <v>451</v>
      </c>
      <c r="B111" s="113" t="s">
        <v>106</v>
      </c>
      <c r="C111" s="116">
        <v>10000</v>
      </c>
      <c r="D111" s="117">
        <f t="shared" si="6"/>
        <v>17762</v>
      </c>
      <c r="E111" s="118">
        <v>27762</v>
      </c>
      <c r="F111" s="221">
        <v>0</v>
      </c>
      <c r="G111" s="68">
        <v>0</v>
      </c>
      <c r="H111" s="19"/>
      <c r="I111" s="28"/>
    </row>
    <row r="112" spans="1:9" ht="23.25" thickBot="1" x14ac:dyDescent="0.3">
      <c r="A112" s="114">
        <v>4511</v>
      </c>
      <c r="B112" s="115" t="s">
        <v>109</v>
      </c>
      <c r="C112" s="116">
        <v>10000</v>
      </c>
      <c r="D112" s="117">
        <f t="shared" ref="D112" si="7">E112-C112</f>
        <v>17762</v>
      </c>
      <c r="E112" s="118">
        <v>27762</v>
      </c>
      <c r="F112" s="116">
        <v>0</v>
      </c>
      <c r="G112" s="121">
        <f t="shared" ref="G112" si="8">(F112/E112)*100</f>
        <v>0</v>
      </c>
      <c r="H112" s="19"/>
      <c r="I112" s="28"/>
    </row>
    <row r="113" spans="1:9" x14ac:dyDescent="0.25">
      <c r="A113" s="13"/>
      <c r="B113" s="14"/>
      <c r="C113" s="16"/>
      <c r="D113" s="17"/>
      <c r="E113" s="18" t="s">
        <v>50</v>
      </c>
      <c r="F113" s="16"/>
      <c r="G113" s="67"/>
      <c r="H113" s="19"/>
      <c r="I113" s="28"/>
    </row>
    <row r="114" spans="1:9" x14ac:dyDescent="0.25">
      <c r="A114" s="25">
        <v>3</v>
      </c>
      <c r="B114" s="26" t="s">
        <v>32</v>
      </c>
      <c r="C114" s="27">
        <v>102795</v>
      </c>
      <c r="D114" s="27">
        <f>E114-C114</f>
        <v>0</v>
      </c>
      <c r="E114" s="27">
        <v>102795</v>
      </c>
      <c r="F114" s="131">
        <v>33807.85</v>
      </c>
      <c r="G114" s="69">
        <f>(F114/E114)*100</f>
        <v>32.888613259399776</v>
      </c>
      <c r="H114" s="19"/>
      <c r="I114" s="28"/>
    </row>
    <row r="115" spans="1:9" ht="21" x14ac:dyDescent="0.25">
      <c r="A115" s="25">
        <v>4</v>
      </c>
      <c r="B115" s="26" t="s">
        <v>33</v>
      </c>
      <c r="C115" s="27">
        <v>13000</v>
      </c>
      <c r="D115" s="40">
        <f t="shared" si="6"/>
        <v>17762</v>
      </c>
      <c r="E115" s="27">
        <v>30762</v>
      </c>
      <c r="F115" s="70">
        <v>6771.65</v>
      </c>
      <c r="G115" s="69">
        <f>(F115/E115)*100</f>
        <v>22.013035563357388</v>
      </c>
      <c r="H115" s="81"/>
      <c r="I115" s="81"/>
    </row>
    <row r="116" spans="1:9" x14ac:dyDescent="0.25">
      <c r="A116" s="13"/>
      <c r="B116" s="14"/>
      <c r="C116" s="15"/>
      <c r="D116" s="16"/>
      <c r="E116" s="16"/>
      <c r="F116" s="17"/>
      <c r="G116" s="18"/>
      <c r="H116" s="86"/>
      <c r="I116" s="86"/>
    </row>
    <row r="117" spans="1:9" ht="15" customHeight="1" x14ac:dyDescent="0.25">
      <c r="B117" s="14"/>
      <c r="C117" s="15"/>
      <c r="D117" s="16"/>
      <c r="E117" s="16"/>
      <c r="F117" s="17"/>
      <c r="G117" s="18"/>
      <c r="H117" s="86"/>
      <c r="I117" s="86"/>
    </row>
    <row r="118" spans="1:9" ht="15" customHeight="1" x14ac:dyDescent="0.25">
      <c r="A118" s="299"/>
      <c r="B118" s="299"/>
      <c r="C118" s="299"/>
      <c r="D118" s="299"/>
      <c r="E118" s="81"/>
      <c r="F118" s="81"/>
      <c r="G118" s="81"/>
      <c r="H118" s="39"/>
      <c r="I118" s="39"/>
    </row>
    <row r="119" spans="1:9" ht="13.5" customHeight="1" x14ac:dyDescent="0.25">
      <c r="A119" s="288" t="s">
        <v>23</v>
      </c>
      <c r="B119" s="288"/>
      <c r="C119" s="288"/>
      <c r="D119" s="288"/>
      <c r="E119" s="288"/>
      <c r="F119" s="288"/>
      <c r="G119" s="288"/>
      <c r="H119" s="86"/>
      <c r="I119" s="86"/>
    </row>
    <row r="120" spans="1:9" ht="15" customHeight="1" x14ac:dyDescent="0.25">
      <c r="A120" s="6"/>
      <c r="B120" s="6"/>
      <c r="C120" s="6"/>
      <c r="D120" s="6"/>
      <c r="E120" s="6"/>
      <c r="F120" s="6"/>
      <c r="G120" s="6"/>
      <c r="H120" s="86"/>
      <c r="I120" s="86"/>
    </row>
    <row r="121" spans="1:9" x14ac:dyDescent="0.25">
      <c r="A121" s="273" t="s">
        <v>17</v>
      </c>
      <c r="B121" s="273"/>
      <c r="C121" s="36" t="s">
        <v>27</v>
      </c>
      <c r="D121" s="37"/>
      <c r="E121" s="37"/>
      <c r="F121" s="37"/>
      <c r="G121" s="37"/>
      <c r="H121" s="86"/>
      <c r="I121" s="86"/>
    </row>
    <row r="122" spans="1:9" x14ac:dyDescent="0.25">
      <c r="A122" s="277" t="s">
        <v>18</v>
      </c>
      <c r="B122" s="277"/>
      <c r="C122" s="82" t="s">
        <v>28</v>
      </c>
      <c r="D122" s="82"/>
      <c r="E122" s="82"/>
      <c r="F122" s="82"/>
      <c r="G122" s="82"/>
      <c r="H122" s="86"/>
      <c r="I122" s="86"/>
    </row>
    <row r="123" spans="1:9" ht="15" customHeight="1" x14ac:dyDescent="0.25">
      <c r="A123" s="41"/>
      <c r="B123" s="41"/>
      <c r="C123" s="8"/>
      <c r="D123" s="8"/>
      <c r="E123" s="8"/>
      <c r="F123" s="8"/>
      <c r="G123" s="8"/>
      <c r="H123" s="6"/>
      <c r="I123" s="6"/>
    </row>
    <row r="124" spans="1:9" ht="15" customHeight="1" thickBot="1" x14ac:dyDescent="0.3">
      <c r="A124" s="6"/>
      <c r="B124" s="6"/>
      <c r="C124" s="6"/>
      <c r="D124" s="6"/>
      <c r="E124" s="6"/>
      <c r="F124" s="6"/>
      <c r="G124" s="85" t="s">
        <v>52</v>
      </c>
      <c r="H124" s="46"/>
      <c r="I124" s="46"/>
    </row>
    <row r="125" spans="1:9" x14ac:dyDescent="0.25">
      <c r="A125" s="282" t="s">
        <v>0</v>
      </c>
      <c r="B125" s="289" t="s">
        <v>1</v>
      </c>
      <c r="C125" s="289" t="s">
        <v>2</v>
      </c>
      <c r="D125" s="289" t="s">
        <v>3</v>
      </c>
      <c r="E125" s="289" t="s">
        <v>4</v>
      </c>
      <c r="F125" s="282" t="s">
        <v>5</v>
      </c>
      <c r="G125" s="286" t="s">
        <v>45</v>
      </c>
      <c r="H125" s="82"/>
      <c r="I125" s="82"/>
    </row>
    <row r="126" spans="1:9" ht="15" customHeight="1" thickBot="1" x14ac:dyDescent="0.3">
      <c r="A126" s="283"/>
      <c r="B126" s="290"/>
      <c r="C126" s="290"/>
      <c r="D126" s="290"/>
      <c r="E126" s="290"/>
      <c r="F126" s="283"/>
      <c r="G126" s="287"/>
      <c r="H126" s="8"/>
      <c r="I126" s="8"/>
    </row>
    <row r="127" spans="1:9" ht="15" customHeight="1" thickBot="1" x14ac:dyDescent="0.3">
      <c r="A127" s="30">
        <v>1</v>
      </c>
      <c r="B127" s="29">
        <v>2</v>
      </c>
      <c r="C127" s="29">
        <v>3</v>
      </c>
      <c r="D127" s="29">
        <v>4</v>
      </c>
      <c r="E127" s="29">
        <v>5</v>
      </c>
      <c r="F127" s="29">
        <v>6</v>
      </c>
      <c r="G127" s="29">
        <v>7</v>
      </c>
      <c r="H127" s="59"/>
      <c r="I127" s="59"/>
    </row>
    <row r="128" spans="1:9" ht="15" customHeight="1" thickBot="1" x14ac:dyDescent="0.3">
      <c r="A128" s="122">
        <v>652</v>
      </c>
      <c r="B128" s="123" t="s">
        <v>110</v>
      </c>
      <c r="C128" s="124">
        <v>6250</v>
      </c>
      <c r="D128" s="124">
        <v>0</v>
      </c>
      <c r="E128" s="124">
        <v>6250</v>
      </c>
      <c r="F128" s="125">
        <v>1379.64</v>
      </c>
      <c r="G128" s="48">
        <f>(F128/E128)*100</f>
        <v>22.07424</v>
      </c>
    </row>
    <row r="129" spans="1:9" ht="62.25" customHeight="1" x14ac:dyDescent="0.25">
      <c r="A129" s="42" t="s">
        <v>29</v>
      </c>
      <c r="B129" s="6"/>
      <c r="C129" s="6"/>
      <c r="D129" s="6"/>
      <c r="E129" s="6"/>
      <c r="F129" s="6"/>
      <c r="G129" s="6"/>
      <c r="H129" s="6"/>
      <c r="I129" s="6"/>
    </row>
    <row r="130" spans="1:9" x14ac:dyDescent="0.25">
      <c r="A130" s="6" t="s">
        <v>252</v>
      </c>
      <c r="B130" s="6"/>
      <c r="C130" s="6"/>
      <c r="D130" s="6"/>
      <c r="E130" s="6"/>
      <c r="F130" s="6"/>
      <c r="G130" s="6"/>
      <c r="H130" s="6"/>
      <c r="I130" s="6"/>
    </row>
    <row r="131" spans="1:9" ht="45.75" customHeight="1" x14ac:dyDescent="0.25">
      <c r="A131" s="288" t="s">
        <v>23</v>
      </c>
      <c r="B131" s="288"/>
      <c r="C131" s="288"/>
      <c r="D131" s="288"/>
      <c r="E131" s="288"/>
      <c r="F131" s="288"/>
      <c r="G131" s="288"/>
      <c r="H131" s="6"/>
      <c r="I131" s="6"/>
    </row>
    <row r="132" spans="1:9" x14ac:dyDescent="0.25">
      <c r="A132" s="6"/>
      <c r="B132" s="6"/>
      <c r="C132" s="6"/>
      <c r="D132" s="6"/>
      <c r="E132" s="6"/>
      <c r="F132" s="6"/>
      <c r="G132" s="6"/>
    </row>
    <row r="133" spans="1:9" x14ac:dyDescent="0.25">
      <c r="A133" s="273" t="s">
        <v>17</v>
      </c>
      <c r="B133" s="273"/>
      <c r="C133" s="36" t="s">
        <v>27</v>
      </c>
      <c r="D133" s="37"/>
      <c r="E133" s="37"/>
      <c r="F133" s="37"/>
      <c r="G133" s="37"/>
      <c r="H133" s="46"/>
      <c r="I133" s="46"/>
    </row>
    <row r="134" spans="1:9" ht="42" customHeight="1" x14ac:dyDescent="0.25">
      <c r="A134" s="277" t="s">
        <v>18</v>
      </c>
      <c r="B134" s="277"/>
      <c r="C134" s="209" t="s">
        <v>224</v>
      </c>
      <c r="D134" s="209"/>
      <c r="E134" s="209"/>
      <c r="F134" s="209"/>
      <c r="G134" s="209"/>
      <c r="H134" s="47"/>
      <c r="I134" s="47"/>
    </row>
    <row r="135" spans="1:9" x14ac:dyDescent="0.25">
      <c r="A135" s="208"/>
      <c r="B135" s="208"/>
      <c r="C135" s="59"/>
      <c r="D135" s="59"/>
      <c r="E135" s="59"/>
      <c r="F135" s="59"/>
      <c r="G135" s="59"/>
      <c r="H135" s="8"/>
      <c r="I135" s="8"/>
    </row>
    <row r="136" spans="1:9" ht="15.75" thickBot="1" x14ac:dyDescent="0.3">
      <c r="A136" s="6"/>
      <c r="B136" s="6"/>
      <c r="C136" s="6"/>
      <c r="D136" s="6"/>
      <c r="E136" s="6"/>
      <c r="F136" s="6"/>
      <c r="G136" s="210" t="s">
        <v>52</v>
      </c>
      <c r="H136" s="6"/>
    </row>
    <row r="137" spans="1:9" x14ac:dyDescent="0.25">
      <c r="A137" s="282" t="s">
        <v>0</v>
      </c>
      <c r="B137" s="289" t="s">
        <v>1</v>
      </c>
      <c r="C137" s="289" t="s">
        <v>2</v>
      </c>
      <c r="D137" s="289" t="s">
        <v>3</v>
      </c>
      <c r="E137" s="289" t="s">
        <v>4</v>
      </c>
      <c r="F137" s="282" t="s">
        <v>5</v>
      </c>
      <c r="G137" s="286" t="s">
        <v>45</v>
      </c>
    </row>
    <row r="138" spans="1:9" ht="15.75" thickBot="1" x14ac:dyDescent="0.3">
      <c r="A138" s="283"/>
      <c r="B138" s="290"/>
      <c r="C138" s="290"/>
      <c r="D138" s="290"/>
      <c r="E138" s="290"/>
      <c r="F138" s="283"/>
      <c r="G138" s="287"/>
    </row>
    <row r="139" spans="1:9" ht="33.75" customHeight="1" thickBot="1" x14ac:dyDescent="0.3">
      <c r="A139" s="30">
        <v>1</v>
      </c>
      <c r="B139" s="29">
        <v>2</v>
      </c>
      <c r="C139" s="29">
        <v>3</v>
      </c>
      <c r="D139" s="29">
        <v>4</v>
      </c>
      <c r="E139" s="29">
        <v>5</v>
      </c>
      <c r="F139" s="29">
        <v>6</v>
      </c>
      <c r="G139" s="29">
        <v>7</v>
      </c>
    </row>
    <row r="140" spans="1:9" ht="33" customHeight="1" thickBot="1" x14ac:dyDescent="0.3">
      <c r="A140" s="122">
        <v>323</v>
      </c>
      <c r="B140" s="123" t="s">
        <v>11</v>
      </c>
      <c r="C140" s="124">
        <v>5500</v>
      </c>
      <c r="D140" s="124">
        <v>0</v>
      </c>
      <c r="E140" s="124">
        <v>5500</v>
      </c>
      <c r="F140" s="125">
        <v>0</v>
      </c>
      <c r="G140" s="48">
        <f>(F140/E140)*100</f>
        <v>0</v>
      </c>
    </row>
    <row r="141" spans="1:9" ht="33" customHeight="1" x14ac:dyDescent="0.25">
      <c r="A141" s="298"/>
      <c r="B141" s="298"/>
      <c r="C141" s="298"/>
      <c r="D141" s="298"/>
      <c r="E141" s="298"/>
      <c r="F141" s="298"/>
      <c r="G141" s="298"/>
    </row>
    <row r="142" spans="1:9" x14ac:dyDescent="0.25">
      <c r="A142" s="6"/>
      <c r="B142" s="6"/>
      <c r="C142" s="6"/>
      <c r="D142" s="6"/>
      <c r="E142" s="6"/>
      <c r="F142" s="6"/>
      <c r="G142" s="6"/>
    </row>
    <row r="144" spans="1:9" ht="15" customHeight="1" x14ac:dyDescent="0.25">
      <c r="A144" s="44" t="s">
        <v>17</v>
      </c>
      <c r="B144" s="44"/>
      <c r="C144" s="45" t="s">
        <v>34</v>
      </c>
      <c r="D144" s="45"/>
      <c r="E144" s="45"/>
      <c r="F144" s="45"/>
      <c r="G144" s="45"/>
    </row>
    <row r="145" spans="1:9" ht="46.5" customHeight="1" x14ac:dyDescent="0.25">
      <c r="A145" s="277" t="s">
        <v>18</v>
      </c>
      <c r="B145" s="277"/>
      <c r="C145" s="272" t="s">
        <v>21</v>
      </c>
      <c r="D145" s="272"/>
      <c r="E145" s="272"/>
      <c r="F145" s="272"/>
      <c r="G145" s="272"/>
    </row>
    <row r="146" spans="1:9" x14ac:dyDescent="0.25">
      <c r="A146" s="41"/>
      <c r="B146" s="41"/>
      <c r="C146" s="8"/>
      <c r="D146" s="8"/>
      <c r="E146" s="8"/>
      <c r="F146" s="8"/>
      <c r="G146" s="8"/>
    </row>
    <row r="147" spans="1:9" ht="15.75" thickBot="1" x14ac:dyDescent="0.3">
      <c r="A147" s="6"/>
      <c r="B147" s="6"/>
      <c r="C147" s="6"/>
      <c r="D147" s="6"/>
      <c r="E147" s="6"/>
      <c r="F147" s="6"/>
      <c r="G147" s="85" t="s">
        <v>52</v>
      </c>
    </row>
    <row r="148" spans="1:9" x14ac:dyDescent="0.25">
      <c r="A148" s="282" t="s">
        <v>0</v>
      </c>
      <c r="B148" s="289" t="s">
        <v>1</v>
      </c>
      <c r="C148" s="289" t="s">
        <v>2</v>
      </c>
      <c r="D148" s="289" t="s">
        <v>3</v>
      </c>
      <c r="E148" s="289" t="s">
        <v>4</v>
      </c>
      <c r="F148" s="282" t="s">
        <v>5</v>
      </c>
      <c r="G148" s="286" t="s">
        <v>45</v>
      </c>
    </row>
    <row r="149" spans="1:9" ht="15.75" thickBot="1" x14ac:dyDescent="0.3">
      <c r="A149" s="283"/>
      <c r="B149" s="290"/>
      <c r="C149" s="290"/>
      <c r="D149" s="290"/>
      <c r="E149" s="290"/>
      <c r="F149" s="283"/>
      <c r="G149" s="287"/>
    </row>
    <row r="150" spans="1:9" ht="15.75" thickBot="1" x14ac:dyDescent="0.3">
      <c r="A150" s="30">
        <v>1</v>
      </c>
      <c r="B150" s="29">
        <v>2</v>
      </c>
      <c r="C150" s="29">
        <v>3</v>
      </c>
      <c r="D150" s="29">
        <v>4</v>
      </c>
      <c r="E150" s="29">
        <v>5</v>
      </c>
      <c r="F150" s="29">
        <v>6</v>
      </c>
      <c r="G150" s="29">
        <v>7</v>
      </c>
    </row>
    <row r="151" spans="1:9" ht="15.75" thickBot="1" x14ac:dyDescent="0.3">
      <c r="A151" s="30" t="s">
        <v>38</v>
      </c>
      <c r="B151" s="29"/>
      <c r="C151" s="33">
        <v>0</v>
      </c>
      <c r="D151" s="63">
        <f>E151-C151</f>
        <v>0</v>
      </c>
      <c r="E151" s="33">
        <v>0</v>
      </c>
      <c r="F151" s="29"/>
      <c r="G151" s="48">
        <v>0</v>
      </c>
    </row>
    <row r="152" spans="1:9" ht="15" customHeight="1" thickBot="1" x14ac:dyDescent="0.3">
      <c r="A152" s="30" t="s">
        <v>39</v>
      </c>
      <c r="B152" s="29"/>
      <c r="C152" s="33"/>
      <c r="D152" s="63"/>
      <c r="E152" s="33"/>
      <c r="F152" s="29"/>
      <c r="G152" s="48"/>
      <c r="H152" s="6"/>
      <c r="I152" s="6"/>
    </row>
    <row r="153" spans="1:9" ht="56.25" customHeight="1" thickBot="1" x14ac:dyDescent="0.3">
      <c r="A153" s="31">
        <v>636</v>
      </c>
      <c r="B153" s="32" t="s">
        <v>35</v>
      </c>
      <c r="C153" s="33">
        <v>265</v>
      </c>
      <c r="D153" s="63">
        <v>0</v>
      </c>
      <c r="E153" s="33">
        <v>265</v>
      </c>
      <c r="F153" s="126">
        <v>1140</v>
      </c>
      <c r="G153" s="48">
        <f t="shared" ref="G153:G163" si="9">(F153/E153)*100</f>
        <v>430.18867924528303</v>
      </c>
    </row>
    <row r="154" spans="1:9" ht="37.5" customHeight="1" thickBot="1" x14ac:dyDescent="0.3">
      <c r="A154" s="55">
        <v>639</v>
      </c>
      <c r="B154" s="56" t="s">
        <v>36</v>
      </c>
      <c r="C154" s="51">
        <v>2662</v>
      </c>
      <c r="D154" s="63">
        <f t="shared" ref="D154:D163" si="10">E154-C154</f>
        <v>0</v>
      </c>
      <c r="E154" s="51">
        <v>2662</v>
      </c>
      <c r="F154" s="127">
        <v>4277.22</v>
      </c>
      <c r="G154" s="48">
        <f t="shared" si="9"/>
        <v>160.67693463561233</v>
      </c>
    </row>
    <row r="155" spans="1:9" ht="37.5" customHeight="1" thickBot="1" x14ac:dyDescent="0.3">
      <c r="A155" s="49">
        <v>6391</v>
      </c>
      <c r="B155" s="50" t="s">
        <v>36</v>
      </c>
      <c r="C155" s="51">
        <v>2662</v>
      </c>
      <c r="D155" s="63">
        <f t="shared" si="10"/>
        <v>0</v>
      </c>
      <c r="E155" s="51">
        <v>2662</v>
      </c>
      <c r="F155" s="127">
        <v>3534.48</v>
      </c>
      <c r="G155" s="48">
        <f t="shared" si="9"/>
        <v>132.77535687453044</v>
      </c>
    </row>
    <row r="156" spans="1:9" ht="37.5" customHeight="1" thickBot="1" x14ac:dyDescent="0.3">
      <c r="A156" s="49">
        <v>6392</v>
      </c>
      <c r="B156" s="50" t="s">
        <v>236</v>
      </c>
      <c r="C156" s="51">
        <v>0</v>
      </c>
      <c r="D156" s="63">
        <v>0</v>
      </c>
      <c r="E156" s="51">
        <v>0</v>
      </c>
      <c r="F156" s="127">
        <v>0</v>
      </c>
      <c r="G156" s="48">
        <v>100</v>
      </c>
    </row>
    <row r="157" spans="1:9" ht="51.75" thickBot="1" x14ac:dyDescent="0.3">
      <c r="A157" s="49">
        <v>6393</v>
      </c>
      <c r="B157" s="50" t="s">
        <v>111</v>
      </c>
      <c r="C157" s="51">
        <v>0</v>
      </c>
      <c r="D157" s="63">
        <f t="shared" si="10"/>
        <v>0</v>
      </c>
      <c r="E157" s="51">
        <v>0</v>
      </c>
      <c r="F157" s="127">
        <v>742.74</v>
      </c>
      <c r="G157" s="48">
        <v>0</v>
      </c>
    </row>
    <row r="158" spans="1:9" ht="17.25" customHeight="1" thickBot="1" x14ac:dyDescent="0.3">
      <c r="A158" s="53">
        <v>311</v>
      </c>
      <c r="B158" s="54" t="s">
        <v>6</v>
      </c>
      <c r="C158" s="51">
        <v>0</v>
      </c>
      <c r="D158" s="63">
        <v>0</v>
      </c>
      <c r="E158" s="51">
        <v>0</v>
      </c>
      <c r="F158" s="127">
        <v>0</v>
      </c>
      <c r="G158" s="48">
        <v>0</v>
      </c>
    </row>
    <row r="159" spans="1:9" ht="17.25" customHeight="1" thickBot="1" x14ac:dyDescent="0.3">
      <c r="A159" s="107">
        <v>3111</v>
      </c>
      <c r="B159" s="108" t="s">
        <v>71</v>
      </c>
      <c r="C159" s="51">
        <v>0</v>
      </c>
      <c r="D159" s="63">
        <f>E159-C159</f>
        <v>0</v>
      </c>
      <c r="E159" s="51">
        <v>0</v>
      </c>
      <c r="F159" s="127">
        <v>0</v>
      </c>
      <c r="G159" s="48">
        <v>0</v>
      </c>
    </row>
    <row r="160" spans="1:9" ht="17.25" customHeight="1" thickBot="1" x14ac:dyDescent="0.3">
      <c r="A160" s="107">
        <v>3132</v>
      </c>
      <c r="B160" s="108" t="s">
        <v>235</v>
      </c>
      <c r="C160" s="51">
        <v>0</v>
      </c>
      <c r="D160" s="63">
        <v>0</v>
      </c>
      <c r="E160" s="51">
        <v>0</v>
      </c>
      <c r="F160" s="127">
        <v>0</v>
      </c>
      <c r="G160" s="48">
        <v>0</v>
      </c>
    </row>
    <row r="161" spans="1:7" ht="26.25" thickBot="1" x14ac:dyDescent="0.3">
      <c r="A161" s="53">
        <v>321</v>
      </c>
      <c r="B161" s="54" t="s">
        <v>250</v>
      </c>
      <c r="C161" s="255">
        <v>265</v>
      </c>
      <c r="D161" s="256">
        <v>0</v>
      </c>
      <c r="E161" s="255">
        <v>265</v>
      </c>
      <c r="F161" s="257">
        <v>0</v>
      </c>
      <c r="G161" s="48">
        <v>0</v>
      </c>
    </row>
    <row r="162" spans="1:7" ht="26.25" thickBot="1" x14ac:dyDescent="0.3">
      <c r="A162" s="55">
        <v>322</v>
      </c>
      <c r="B162" s="56" t="s">
        <v>113</v>
      </c>
      <c r="C162" s="51">
        <v>1000</v>
      </c>
      <c r="D162" s="63">
        <v>0</v>
      </c>
      <c r="E162" s="51">
        <v>1000</v>
      </c>
      <c r="F162" s="127">
        <v>3286.51</v>
      </c>
      <c r="G162" s="48">
        <f t="shared" si="9"/>
        <v>328.65100000000001</v>
      </c>
    </row>
    <row r="163" spans="1:7" ht="15.75" thickBot="1" x14ac:dyDescent="0.3">
      <c r="A163" s="55">
        <v>323</v>
      </c>
      <c r="B163" s="56" t="s">
        <v>11</v>
      </c>
      <c r="C163" s="51">
        <v>1662</v>
      </c>
      <c r="D163" s="63">
        <f t="shared" si="10"/>
        <v>0</v>
      </c>
      <c r="E163" s="51">
        <v>1662</v>
      </c>
      <c r="F163" s="127">
        <v>0</v>
      </c>
      <c r="G163" s="48">
        <f t="shared" si="9"/>
        <v>0</v>
      </c>
    </row>
    <row r="164" spans="1:7" ht="39" thickBot="1" x14ac:dyDescent="0.3">
      <c r="A164" s="55">
        <v>372</v>
      </c>
      <c r="B164" s="56" t="s">
        <v>14</v>
      </c>
      <c r="C164" s="51">
        <v>0</v>
      </c>
      <c r="D164" s="63">
        <v>0</v>
      </c>
      <c r="E164" s="51">
        <v>0</v>
      </c>
      <c r="F164" s="127">
        <v>2966.6</v>
      </c>
      <c r="G164" s="48">
        <v>0</v>
      </c>
    </row>
    <row r="165" spans="1:7" ht="15.75" thickBot="1" x14ac:dyDescent="0.3">
      <c r="A165" s="31">
        <v>422</v>
      </c>
      <c r="B165" s="32" t="s">
        <v>51</v>
      </c>
      <c r="C165" s="33">
        <v>0</v>
      </c>
      <c r="D165" s="63">
        <v>0</v>
      </c>
      <c r="E165" s="33">
        <v>0</v>
      </c>
      <c r="F165" s="126">
        <v>0</v>
      </c>
      <c r="G165" s="48">
        <v>0</v>
      </c>
    </row>
    <row r="166" spans="1:7" x14ac:dyDescent="0.25">
      <c r="A166" s="42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57"/>
      <c r="G167" s="6"/>
    </row>
    <row r="168" spans="1:7" x14ac:dyDescent="0.25">
      <c r="A168" s="44" t="s">
        <v>17</v>
      </c>
      <c r="B168" s="44"/>
      <c r="C168" s="45" t="s">
        <v>41</v>
      </c>
      <c r="D168" s="45"/>
      <c r="E168" s="45"/>
      <c r="F168" s="45"/>
      <c r="G168" s="45"/>
    </row>
    <row r="169" spans="1:7" x14ac:dyDescent="0.25">
      <c r="A169" s="277" t="s">
        <v>18</v>
      </c>
      <c r="B169" s="277"/>
      <c r="C169" s="272" t="s">
        <v>21</v>
      </c>
      <c r="D169" s="272"/>
      <c r="E169" s="272"/>
      <c r="F169" s="272"/>
      <c r="G169" s="272"/>
    </row>
    <row r="170" spans="1:7" ht="15" customHeight="1" x14ac:dyDescent="0.25">
      <c r="A170" s="58"/>
      <c r="B170" s="58"/>
      <c r="C170" s="59"/>
      <c r="D170" s="59"/>
      <c r="E170" s="59"/>
      <c r="F170" s="59"/>
      <c r="G170" s="59"/>
    </row>
    <row r="171" spans="1:7" ht="15.75" thickBot="1" x14ac:dyDescent="0.3">
      <c r="A171" s="6"/>
      <c r="B171" s="6"/>
      <c r="C171" s="6"/>
      <c r="D171" s="6"/>
      <c r="E171" s="6"/>
      <c r="F171" s="6"/>
      <c r="G171" s="85" t="s">
        <v>52</v>
      </c>
    </row>
    <row r="172" spans="1:7" x14ac:dyDescent="0.25">
      <c r="A172" s="282" t="s">
        <v>0</v>
      </c>
      <c r="B172" s="289" t="s">
        <v>1</v>
      </c>
      <c r="C172" s="289" t="s">
        <v>2</v>
      </c>
      <c r="D172" s="289" t="s">
        <v>3</v>
      </c>
      <c r="E172" s="289" t="s">
        <v>4</v>
      </c>
      <c r="F172" s="282" t="s">
        <v>5</v>
      </c>
      <c r="G172" s="286" t="s">
        <v>45</v>
      </c>
    </row>
    <row r="173" spans="1:7" ht="37.5" customHeight="1" thickBot="1" x14ac:dyDescent="0.3">
      <c r="A173" s="283"/>
      <c r="B173" s="290"/>
      <c r="C173" s="290"/>
      <c r="D173" s="290"/>
      <c r="E173" s="290"/>
      <c r="F173" s="283"/>
      <c r="G173" s="287"/>
    </row>
    <row r="174" spans="1:7" ht="33" customHeight="1" thickBot="1" x14ac:dyDescent="0.3">
      <c r="A174" s="30">
        <v>1</v>
      </c>
      <c r="B174" s="29">
        <v>2</v>
      </c>
      <c r="C174" s="29">
        <v>3</v>
      </c>
      <c r="D174" s="29">
        <v>4</v>
      </c>
      <c r="E174" s="29">
        <v>5</v>
      </c>
      <c r="F174" s="29">
        <v>6</v>
      </c>
      <c r="G174" s="29">
        <v>7</v>
      </c>
    </row>
    <row r="175" spans="1:7" ht="15.75" thickBot="1" x14ac:dyDescent="0.3">
      <c r="A175" s="30" t="s">
        <v>38</v>
      </c>
      <c r="B175" s="29"/>
      <c r="C175" s="33">
        <v>550</v>
      </c>
      <c r="D175" s="63">
        <v>0</v>
      </c>
      <c r="E175" s="33">
        <v>550</v>
      </c>
      <c r="F175" s="29">
        <v>550</v>
      </c>
      <c r="G175" s="29">
        <f>(F175/E175)*100</f>
        <v>100</v>
      </c>
    </row>
    <row r="176" spans="1:7" ht="15.75" thickBot="1" x14ac:dyDescent="0.3">
      <c r="A176" s="30" t="s">
        <v>39</v>
      </c>
      <c r="B176" s="29"/>
      <c r="C176" s="33">
        <v>0</v>
      </c>
      <c r="D176" s="63">
        <v>0</v>
      </c>
      <c r="E176" s="29">
        <v>0</v>
      </c>
      <c r="F176" s="29">
        <v>0</v>
      </c>
      <c r="G176" s="29">
        <v>0</v>
      </c>
    </row>
    <row r="177" spans="1:7" ht="15.75" thickBot="1" x14ac:dyDescent="0.3">
      <c r="A177" s="55">
        <v>32</v>
      </c>
      <c r="B177" s="56" t="s">
        <v>44</v>
      </c>
      <c r="C177" s="51">
        <v>500</v>
      </c>
      <c r="D177" s="63">
        <v>0</v>
      </c>
      <c r="E177" s="51">
        <v>500</v>
      </c>
      <c r="F177" s="127">
        <v>3217.55</v>
      </c>
      <c r="G177" s="48">
        <f>(F177/E177)*100</f>
        <v>643.51</v>
      </c>
    </row>
    <row r="178" spans="1:7" ht="15" customHeight="1" thickBot="1" x14ac:dyDescent="0.3">
      <c r="A178" s="55">
        <v>34</v>
      </c>
      <c r="B178" s="56" t="s">
        <v>42</v>
      </c>
      <c r="C178" s="51">
        <v>50</v>
      </c>
      <c r="D178" s="63">
        <v>0</v>
      </c>
      <c r="E178" s="51">
        <v>50</v>
      </c>
      <c r="F178" s="127">
        <v>3.77</v>
      </c>
      <c r="G178" s="48">
        <f>(F178/E178)*100</f>
        <v>7.5399999999999991</v>
      </c>
    </row>
    <row r="179" spans="1:7" ht="15.75" thickBot="1" x14ac:dyDescent="0.3">
      <c r="A179" s="55">
        <v>6</v>
      </c>
      <c r="B179" s="56" t="s">
        <v>112</v>
      </c>
      <c r="C179" s="51">
        <v>0</v>
      </c>
      <c r="D179" s="63">
        <v>0</v>
      </c>
      <c r="E179" s="51">
        <v>0</v>
      </c>
      <c r="F179" s="127">
        <v>6323</v>
      </c>
      <c r="G179" s="48">
        <v>0</v>
      </c>
    </row>
    <row r="180" spans="1:7" x14ac:dyDescent="0.25">
      <c r="A180" s="110"/>
    </row>
    <row r="181" spans="1:7" ht="15" customHeight="1" x14ac:dyDescent="0.25"/>
    <row r="182" spans="1:7" x14ac:dyDescent="0.25">
      <c r="A182" s="44" t="s">
        <v>17</v>
      </c>
      <c r="B182" s="44"/>
      <c r="C182" s="45" t="s">
        <v>43</v>
      </c>
      <c r="D182" s="45"/>
      <c r="E182" s="45"/>
      <c r="F182" s="45"/>
      <c r="G182" s="45"/>
    </row>
    <row r="183" spans="1:7" x14ac:dyDescent="0.25">
      <c r="A183" s="277" t="s">
        <v>18</v>
      </c>
      <c r="B183" s="277"/>
      <c r="C183" s="272" t="s">
        <v>21</v>
      </c>
      <c r="D183" s="272"/>
      <c r="E183" s="272"/>
      <c r="F183" s="272"/>
      <c r="G183" s="272"/>
    </row>
    <row r="184" spans="1:7" x14ac:dyDescent="0.25">
      <c r="A184" s="58"/>
      <c r="B184" s="58"/>
      <c r="C184" s="59"/>
      <c r="D184" s="59"/>
      <c r="E184" s="59"/>
      <c r="F184" s="59"/>
      <c r="G184" s="59"/>
    </row>
    <row r="185" spans="1:7" ht="15.75" thickBot="1" x14ac:dyDescent="0.3">
      <c r="A185" s="6"/>
      <c r="B185" s="6"/>
      <c r="C185" s="6"/>
      <c r="D185" s="6"/>
      <c r="E185" s="6"/>
      <c r="F185" s="6"/>
      <c r="G185" s="85" t="s">
        <v>52</v>
      </c>
    </row>
    <row r="186" spans="1:7" x14ac:dyDescent="0.25">
      <c r="A186" s="282" t="s">
        <v>0</v>
      </c>
      <c r="B186" s="289" t="s">
        <v>1</v>
      </c>
      <c r="C186" s="289" t="s">
        <v>2</v>
      </c>
      <c r="D186" s="289" t="s">
        <v>3</v>
      </c>
      <c r="E186" s="289" t="s">
        <v>4</v>
      </c>
      <c r="F186" s="282" t="s">
        <v>5</v>
      </c>
      <c r="G186" s="286" t="s">
        <v>45</v>
      </c>
    </row>
    <row r="187" spans="1:7" ht="15.75" thickBot="1" x14ac:dyDescent="0.3">
      <c r="A187" s="283"/>
      <c r="B187" s="290"/>
      <c r="C187" s="290"/>
      <c r="D187" s="290"/>
      <c r="E187" s="290"/>
      <c r="F187" s="283"/>
      <c r="G187" s="287"/>
    </row>
    <row r="188" spans="1:7" ht="15.75" thickBot="1" x14ac:dyDescent="0.3">
      <c r="A188" s="30">
        <v>1</v>
      </c>
      <c r="B188" s="29">
        <v>2</v>
      </c>
      <c r="C188" s="29">
        <v>3</v>
      </c>
      <c r="D188" s="29">
        <v>4</v>
      </c>
      <c r="E188" s="29">
        <v>5</v>
      </c>
      <c r="F188" s="29">
        <v>6</v>
      </c>
      <c r="G188" s="29">
        <v>7</v>
      </c>
    </row>
    <row r="189" spans="1:7" ht="15.75" thickBot="1" x14ac:dyDescent="0.3">
      <c r="A189" s="30" t="s">
        <v>38</v>
      </c>
      <c r="B189" s="29"/>
      <c r="C189" s="33"/>
      <c r="D189" s="63"/>
      <c r="E189" s="33"/>
      <c r="F189" s="29"/>
      <c r="G189" s="29"/>
    </row>
    <row r="190" spans="1:7" ht="15.75" thickBot="1" x14ac:dyDescent="0.3">
      <c r="A190" s="30" t="s">
        <v>39</v>
      </c>
      <c r="B190" s="29"/>
      <c r="C190" s="33"/>
      <c r="D190" s="63"/>
      <c r="E190" s="29"/>
      <c r="F190" s="29"/>
      <c r="G190" s="29"/>
    </row>
    <row r="191" spans="1:7" ht="15.75" thickBot="1" x14ac:dyDescent="0.3">
      <c r="A191" s="30">
        <v>663</v>
      </c>
      <c r="B191" s="29" t="s">
        <v>40</v>
      </c>
      <c r="C191" s="33">
        <v>0</v>
      </c>
      <c r="D191" s="128">
        <v>0</v>
      </c>
      <c r="E191" s="126">
        <v>0</v>
      </c>
      <c r="F191" s="126">
        <v>44287.3</v>
      </c>
      <c r="G191" s="52">
        <v>100</v>
      </c>
    </row>
    <row r="192" spans="1:7" ht="26.25" thickBot="1" x14ac:dyDescent="0.3">
      <c r="A192" s="55">
        <v>322</v>
      </c>
      <c r="B192" s="56" t="s">
        <v>10</v>
      </c>
      <c r="C192" s="51">
        <v>0</v>
      </c>
      <c r="D192" s="128">
        <v>0</v>
      </c>
      <c r="E192" s="127">
        <v>0</v>
      </c>
      <c r="F192" s="127">
        <v>209.97</v>
      </c>
      <c r="G192" s="52">
        <v>100</v>
      </c>
    </row>
    <row r="195" spans="1:9" x14ac:dyDescent="0.25">
      <c r="H195" s="6"/>
      <c r="I195" s="6"/>
    </row>
    <row r="196" spans="1:9" ht="15.75" x14ac:dyDescent="0.25">
      <c r="A196" s="213" t="s">
        <v>254</v>
      </c>
      <c r="B196" s="6"/>
      <c r="C196" s="6"/>
      <c r="D196" s="6"/>
      <c r="E196" s="6"/>
      <c r="F196" s="6"/>
      <c r="G196" s="214" t="s">
        <v>219</v>
      </c>
      <c r="H196" s="6"/>
      <c r="I196" s="6"/>
    </row>
    <row r="197" spans="1:9" ht="15.75" x14ac:dyDescent="0.25">
      <c r="A197" s="213" t="s">
        <v>253</v>
      </c>
      <c r="B197" s="6"/>
      <c r="C197" s="6"/>
      <c r="D197" s="6"/>
      <c r="E197" s="6"/>
      <c r="F197" s="6"/>
      <c r="G197" s="214" t="s">
        <v>220</v>
      </c>
      <c r="H197" s="6"/>
      <c r="I197" s="6"/>
    </row>
    <row r="198" spans="1:9" ht="15.75" x14ac:dyDescent="0.25">
      <c r="A198" s="213" t="s">
        <v>239</v>
      </c>
      <c r="B198" s="6"/>
      <c r="C198" s="6"/>
      <c r="D198" s="6"/>
      <c r="E198" s="6"/>
      <c r="F198" s="6"/>
      <c r="G198" s="6"/>
    </row>
  </sheetData>
  <mergeCells count="82">
    <mergeCell ref="G59:G60"/>
    <mergeCell ref="B59:B60"/>
    <mergeCell ref="C59:C60"/>
    <mergeCell ref="D59:D60"/>
    <mergeCell ref="E59:E60"/>
    <mergeCell ref="F59:F60"/>
    <mergeCell ref="F148:F149"/>
    <mergeCell ref="G148:G149"/>
    <mergeCell ref="A122:B122"/>
    <mergeCell ref="F71:F72"/>
    <mergeCell ref="B71:B72"/>
    <mergeCell ref="C71:C72"/>
    <mergeCell ref="A118:D118"/>
    <mergeCell ref="A148:A149"/>
    <mergeCell ref="B148:B149"/>
    <mergeCell ref="C148:C149"/>
    <mergeCell ref="D148:D149"/>
    <mergeCell ref="G71:G72"/>
    <mergeCell ref="B186:B187"/>
    <mergeCell ref="C186:C187"/>
    <mergeCell ref="D186:D187"/>
    <mergeCell ref="E186:E187"/>
    <mergeCell ref="A121:B121"/>
    <mergeCell ref="D125:D126"/>
    <mergeCell ref="C183:G183"/>
    <mergeCell ref="A131:G131"/>
    <mergeCell ref="A133:B133"/>
    <mergeCell ref="A134:B134"/>
    <mergeCell ref="C169:G169"/>
    <mergeCell ref="F137:F138"/>
    <mergeCell ref="G137:G138"/>
    <mergeCell ref="A141:G141"/>
    <mergeCell ref="A137:A138"/>
    <mergeCell ref="B137:B138"/>
    <mergeCell ref="F186:F187"/>
    <mergeCell ref="G186:G187"/>
    <mergeCell ref="A1:B1"/>
    <mergeCell ref="C6:H6"/>
    <mergeCell ref="H2:L2"/>
    <mergeCell ref="A183:B183"/>
    <mergeCell ref="A169:B169"/>
    <mergeCell ref="A125:A126"/>
    <mergeCell ref="B125:B126"/>
    <mergeCell ref="A172:A173"/>
    <mergeCell ref="B172:B173"/>
    <mergeCell ref="C172:C173"/>
    <mergeCell ref="D172:D173"/>
    <mergeCell ref="E172:E173"/>
    <mergeCell ref="A56:G56"/>
    <mergeCell ref="A186:A187"/>
    <mergeCell ref="F172:F173"/>
    <mergeCell ref="A68:B68"/>
    <mergeCell ref="D71:D72"/>
    <mergeCell ref="E71:E72"/>
    <mergeCell ref="G172:G173"/>
    <mergeCell ref="A145:B145"/>
    <mergeCell ref="A119:G119"/>
    <mergeCell ref="C125:C126"/>
    <mergeCell ref="E125:E126"/>
    <mergeCell ref="F125:F126"/>
    <mergeCell ref="G125:G126"/>
    <mergeCell ref="A71:A72"/>
    <mergeCell ref="C137:C138"/>
    <mergeCell ref="D137:D138"/>
    <mergeCell ref="E137:E138"/>
    <mergeCell ref="E148:E149"/>
    <mergeCell ref="A2:G5"/>
    <mergeCell ref="C145:G145"/>
    <mergeCell ref="A67:B67"/>
    <mergeCell ref="A8:B8"/>
    <mergeCell ref="G9:G10"/>
    <mergeCell ref="A7:B7"/>
    <mergeCell ref="C7:I7"/>
    <mergeCell ref="A9:A10"/>
    <mergeCell ref="B9:B10"/>
    <mergeCell ref="C9:C10"/>
    <mergeCell ref="D9:D10"/>
    <mergeCell ref="E9:E10"/>
    <mergeCell ref="F9:F10"/>
    <mergeCell ref="A58:B58"/>
    <mergeCell ref="A59:A60"/>
    <mergeCell ref="H74:I74"/>
  </mergeCells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</vt:lpstr>
      <vt:lpstr>Rashodi prema izvorima financir</vt:lpstr>
      <vt:lpstr>Račun prihoda i rashoda</vt:lpstr>
      <vt:lpstr>Rashodi prema funkcijskoj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Mlinarić</dc:creator>
  <cp:lastModifiedBy>Ivan Starčević</cp:lastModifiedBy>
  <cp:lastPrinted>2026-07-27T10:09:17Z</cp:lastPrinted>
  <dcterms:created xsi:type="dcterms:W3CDTF">2022-03-10T10:09:45Z</dcterms:created>
  <dcterms:modified xsi:type="dcterms:W3CDTF">2026-07-29T06:11:16Z</dcterms:modified>
</cp:coreProperties>
</file>